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8400" windowHeight="23480" tabRatio="500"/>
  </bookViews>
  <sheets>
    <sheet name="Cash Cycl Example" sheetId="2" r:id="rId1"/>
  </sheets>
  <externalReferences>
    <externalReference r:id="rId2"/>
  </externalReferences>
  <definedNames>
    <definedName name="AnnualSales">'Cash Cycl Example'!$J$6</definedName>
    <definedName name="Table_MainFerret">[1]Ferret!$B$93:$O$600</definedName>
    <definedName name="Year_Selected">[1]Economics!$C$500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2" l="1"/>
  <c r="E7" i="2"/>
  <c r="L38" i="2"/>
  <c r="L26" i="2"/>
  <c r="L14" i="2"/>
  <c r="L40" i="2"/>
  <c r="L28" i="2"/>
  <c r="L16" i="2"/>
  <c r="L42" i="2"/>
  <c r="L30" i="2"/>
  <c r="E5" i="2"/>
  <c r="L18" i="2"/>
  <c r="E4" i="2"/>
  <c r="E6" i="2"/>
  <c r="J7" i="2"/>
  <c r="J8" i="2"/>
</calcChain>
</file>

<file path=xl/sharedStrings.xml><?xml version="1.0" encoding="utf-8"?>
<sst xmlns="http://schemas.openxmlformats.org/spreadsheetml/2006/main" count="62" uniqueCount="41">
  <si>
    <t>Cash Conversion Cycle (DWC)</t>
  </si>
  <si>
    <t>DSO</t>
  </si>
  <si>
    <t>Value of 1 Day</t>
  </si>
  <si>
    <t>+</t>
  </si>
  <si>
    <t>DIO</t>
  </si>
  <si>
    <t>Annual Sales</t>
  </si>
  <si>
    <t>-</t>
  </si>
  <si>
    <t>DPO</t>
  </si>
  <si>
    <t>÷</t>
  </si>
  <si>
    <t>365 Days/YR</t>
  </si>
  <si>
    <t>=</t>
  </si>
  <si>
    <t>DWC</t>
  </si>
  <si>
    <t>X</t>
  </si>
  <si>
    <t>Invested in Working Capital</t>
  </si>
  <si>
    <t>(Days Working Capital)</t>
  </si>
  <si>
    <t>Days Sales Outstanding (DSO)</t>
  </si>
  <si>
    <t>Enter Your A/R Balance ( Use any estimate)</t>
  </si>
  <si>
    <t>Accounts Receivable</t>
  </si>
  <si>
    <t>Net Sales</t>
  </si>
  <si>
    <t>Enter Your Annual Sales ( Use any estimate)</t>
  </si>
  <si>
    <t>Divide A/R by Sales</t>
  </si>
  <si>
    <t>Multiply by 365</t>
  </si>
  <si>
    <t>Days Inventory Outstanding (DIO)</t>
  </si>
  <si>
    <t>Enter Your Inventory Balance ( Use any estimate)</t>
  </si>
  <si>
    <t>Ending Inventory</t>
  </si>
  <si>
    <t>Divide Inventory by Sales</t>
  </si>
  <si>
    <t>Days Payables Outstanding (DPO)</t>
  </si>
  <si>
    <t>Enter Your A/P Balance ( Use any estimate)</t>
  </si>
  <si>
    <t>Accounts Payable</t>
  </si>
  <si>
    <t>Divide A/P by Sales</t>
  </si>
  <si>
    <t>INSTRUCTIONS:</t>
  </si>
  <si>
    <t>B.  Accounts Receivable Balance</t>
  </si>
  <si>
    <t>C.  Inventory Balance</t>
  </si>
  <si>
    <t>D.  Accounts Payable Balance</t>
  </si>
  <si>
    <t>2.  Each of the DSO, DIO and DPO calculations will be made separately</t>
  </si>
  <si>
    <t>3.  The total DWC = Days in Working Capital will be calculated above along</t>
  </si>
  <si>
    <t xml:space="preserve">      the left side, with the Total Dollars invested in working capital shown on the right.</t>
  </si>
  <si>
    <t>1.  Enter your variables in the cells highlighted in yellow. Sample numbers are included</t>
  </si>
  <si>
    <t xml:space="preserve">      to illustrate the calculations, but you can overwrite them with your own numbers.</t>
  </si>
  <si>
    <t xml:space="preserve"> Your Annual Sales (From Above)</t>
  </si>
  <si>
    <t>A.  Annual Sales (which will be carried over to each calculation,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</si>
</sst>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5" tint="-0.249977111117893"/>
      <name val="Calibri"/>
      <scheme val="minor"/>
    </font>
    <font>
      <sz val="20"/>
      <color theme="1"/>
      <name val="Calibri"/>
      <scheme val="minor"/>
    </font>
    <font>
      <b/>
      <sz val="20"/>
      <color theme="3" tint="-0.249977111117893"/>
      <name val="Calibri"/>
      <scheme val="minor"/>
    </font>
    <font>
      <b/>
      <sz val="20"/>
      <color theme="1"/>
      <name val="Calibri"/>
      <scheme val="minor"/>
    </font>
    <font>
      <b/>
      <sz val="18"/>
      <color theme="5" tint="-0.249977111117893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5" tint="-0.249977111117893"/>
      <name val="Calibri"/>
      <scheme val="minor"/>
    </font>
    <font>
      <sz val="12"/>
      <color theme="5" tint="-0.249977111117893"/>
      <name val="Calibri"/>
      <scheme val="minor"/>
    </font>
    <font>
      <sz val="20"/>
      <color rgb="FFFF0000"/>
      <name val="Calibri"/>
      <scheme val="minor"/>
    </font>
    <font>
      <b/>
      <sz val="20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theme="3" tint="-0.249977111117893"/>
      </left>
      <right/>
      <top style="thick">
        <color theme="3" tint="-0.249977111117893"/>
      </top>
      <bottom/>
      <diagonal/>
    </border>
    <border>
      <left/>
      <right/>
      <top style="thick">
        <color theme="3" tint="-0.249977111117893"/>
      </top>
      <bottom/>
      <diagonal/>
    </border>
    <border>
      <left/>
      <right style="thick">
        <color theme="3" tint="-0.249977111117893"/>
      </right>
      <top style="thick">
        <color theme="3" tint="-0.249977111117893"/>
      </top>
      <bottom/>
      <diagonal/>
    </border>
    <border>
      <left style="thick">
        <color theme="3" tint="-0.249977111117893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3" tint="-0.249977111117893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theme="3" tint="-0.249977111117893"/>
      </left>
      <right/>
      <top/>
      <bottom style="thick">
        <color theme="3" tint="-0.249977111117893"/>
      </bottom>
      <diagonal/>
    </border>
    <border>
      <left/>
      <right/>
      <top/>
      <bottom style="thick">
        <color theme="3" tint="-0.249977111117893"/>
      </bottom>
      <diagonal/>
    </border>
    <border>
      <left/>
      <right style="thick">
        <color theme="3" tint="-0.249977111117893"/>
      </right>
      <top/>
      <bottom style="thick">
        <color theme="3" tint="-0.249977111117893"/>
      </bottom>
      <diagonal/>
    </border>
    <border>
      <left style="thick">
        <color theme="5" tint="-0.249977111117893"/>
      </left>
      <right/>
      <top style="thick">
        <color theme="5" tint="-0.249977111117893"/>
      </top>
      <bottom/>
      <diagonal/>
    </border>
    <border>
      <left/>
      <right/>
      <top style="thick">
        <color theme="5" tint="-0.249977111117893"/>
      </top>
      <bottom/>
      <diagonal/>
    </border>
    <border>
      <left/>
      <right style="thick">
        <color theme="5" tint="-0.249977111117893"/>
      </right>
      <top style="thick">
        <color theme="5" tint="-0.249977111117893"/>
      </top>
      <bottom/>
      <diagonal/>
    </border>
    <border>
      <left style="thick">
        <color theme="5" tint="-0.249977111117893"/>
      </left>
      <right/>
      <top/>
      <bottom/>
      <diagonal/>
    </border>
    <border>
      <left/>
      <right style="thick">
        <color theme="5" tint="-0.249977111117893"/>
      </right>
      <top/>
      <bottom style="medium">
        <color auto="1"/>
      </bottom>
      <diagonal/>
    </border>
    <border>
      <left/>
      <right style="thick">
        <color theme="5" tint="-0.249977111117893"/>
      </right>
      <top/>
      <bottom/>
      <diagonal/>
    </border>
    <border>
      <left style="thick">
        <color theme="5" tint="-0.249977111117893"/>
      </left>
      <right/>
      <top/>
      <bottom style="thick">
        <color theme="5" tint="-0.249977111117893"/>
      </bottom>
      <diagonal/>
    </border>
    <border>
      <left/>
      <right/>
      <top/>
      <bottom style="thick">
        <color theme="5" tint="-0.249977111117893"/>
      </bottom>
      <diagonal/>
    </border>
    <border>
      <left/>
      <right style="thick">
        <color theme="5" tint="-0.249977111117893"/>
      </right>
      <top/>
      <bottom style="thick">
        <color theme="5" tint="-0.249977111117893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4" xfId="0" applyFont="1" applyBorder="1"/>
    <xf numFmtId="164" fontId="4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4" fillId="0" borderId="7" xfId="0" applyNumberFormat="1" applyFont="1" applyBorder="1"/>
    <xf numFmtId="0" fontId="4" fillId="0" borderId="8" xfId="0" applyFont="1" applyBorder="1"/>
    <xf numFmtId="0" fontId="5" fillId="0" borderId="9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7" fillId="0" borderId="11" xfId="0" applyFont="1" applyBorder="1"/>
    <xf numFmtId="0" fontId="0" fillId="0" borderId="12" xfId="0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0" xfId="0" applyBorder="1"/>
    <xf numFmtId="0" fontId="2" fillId="0" borderId="0" xfId="0" applyFont="1" applyBorder="1"/>
    <xf numFmtId="0" fontId="8" fillId="0" borderId="0" xfId="0" applyFont="1" applyBorder="1"/>
    <xf numFmtId="164" fontId="2" fillId="0" borderId="0" xfId="1" applyNumberFormat="1" applyFont="1" applyBorder="1"/>
    <xf numFmtId="164" fontId="2" fillId="0" borderId="16" xfId="1" applyNumberFormat="1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18" xfId="0" applyFont="1" applyBorder="1"/>
    <xf numFmtId="0" fontId="8" fillId="0" borderId="18" xfId="0" applyFont="1" applyBorder="1" applyAlignment="1">
      <alignment horizontal="center"/>
    </xf>
    <xf numFmtId="0" fontId="10" fillId="0" borderId="19" xfId="0" applyFont="1" applyBorder="1"/>
    <xf numFmtId="0" fontId="11" fillId="0" borderId="0" xfId="0" quotePrefix="1" applyFont="1" applyBorder="1"/>
    <xf numFmtId="0" fontId="11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6" xfId="0" applyFont="1" applyFill="1" applyBorder="1"/>
    <xf numFmtId="42" fontId="4" fillId="0" borderId="0" xfId="0" applyNumberFormat="1" applyFont="1" applyBorder="1"/>
    <xf numFmtId="164" fontId="4" fillId="2" borderId="0" xfId="0" applyNumberFormat="1" applyFont="1" applyFill="1" applyBorder="1"/>
    <xf numFmtId="42" fontId="4" fillId="0" borderId="7" xfId="0" applyNumberFormat="1" applyFont="1" applyFill="1" applyBorder="1"/>
    <xf numFmtId="164" fontId="4" fillId="0" borderId="2" xfId="0" applyNumberFormat="1" applyFont="1" applyBorder="1"/>
    <xf numFmtId="164" fontId="4" fillId="0" borderId="2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164" fontId="8" fillId="2" borderId="5" xfId="1" applyNumberFormat="1" applyFont="1" applyFill="1" applyBorder="1" applyAlignment="1">
      <alignment horizontal="center"/>
    </xf>
    <xf numFmtId="164" fontId="8" fillId="2" borderId="15" xfId="1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4" fontId="8" fillId="0" borderId="5" xfId="1" applyNumberFormat="1" applyFon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165" fontId="8" fillId="0" borderId="5" xfId="1" applyNumberFormat="1" applyFont="1" applyBorder="1" applyAlignment="1">
      <alignment horizontal="center"/>
    </xf>
    <xf numFmtId="165" fontId="8" fillId="0" borderId="15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3" fontId="8" fillId="0" borderId="5" xfId="1" applyNumberFormat="1" applyFont="1" applyBorder="1" applyAlignment="1">
      <alignment horizontal="center"/>
    </xf>
    <xf numFmtId="43" fontId="8" fillId="0" borderId="15" xfId="1" applyNumberFormat="1" applyFont="1" applyBorder="1" applyAlignment="1">
      <alignment horizontal="center"/>
    </xf>
    <xf numFmtId="38" fontId="4" fillId="0" borderId="5" xfId="0" applyNumberFormat="1" applyFont="1" applyBorder="1"/>
    <xf numFmtId="0" fontId="12" fillId="0" borderId="4" xfId="0" applyFont="1" applyBorder="1" applyAlignment="1">
      <alignment horizontal="center"/>
    </xf>
    <xf numFmtId="0" fontId="1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ykirk/Box%20Documents/Cash%20Flow%20Workshop%20Q211/Workshop%20Presentation/BigBob3%20Modified%20TestBZF%20V55.86B%2005191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RCH"/>
      <sheetName val="Title"/>
      <sheetName val="Present"/>
      <sheetName val="Tools"/>
      <sheetName val="Notes"/>
      <sheetName val="Journal"/>
      <sheetName val="Data Entry"/>
      <sheetName val="Ferret"/>
      <sheetName val="FS-Start"/>
      <sheetName val="FS-End"/>
      <sheetName val="Ratios"/>
      <sheetName val="Covenants"/>
      <sheetName val="Borrowing-ABL"/>
      <sheetName val="Borrowing-CF"/>
      <sheetName val="Value"/>
      <sheetName val="Value Data"/>
      <sheetName val="ValueMatrix"/>
      <sheetName val="ValueAdjust"/>
      <sheetName val="Value (4)"/>
      <sheetName val="Sheet1"/>
      <sheetName val="Sheet1 (3)"/>
      <sheetName val="Risk"/>
      <sheetName val="Basis Point"/>
      <sheetName val="Score Details"/>
      <sheetName val="Score Summary"/>
      <sheetName val="Score-Ops"/>
      <sheetName val="Score-WC"/>
      <sheetName val="Score-Capital"/>
      <sheetName val="Score-Finance"/>
      <sheetName val="Ops"/>
      <sheetName val="ROA-COC"/>
      <sheetName val="Graph-RevGrowth"/>
      <sheetName val="Graph-SustGrowth"/>
      <sheetName val="Graph-SGR_EFN"/>
      <sheetName val="Debt"/>
      <sheetName val="Debt-PCT"/>
      <sheetName val="Graph-CCF"/>
      <sheetName val="Graph-CCF-1YR"/>
      <sheetName val="Graph-CCF Summary"/>
      <sheetName val="Graph-Pricing"/>
      <sheetName val="Graph-GP"/>
      <sheetName val="Graph-GP$"/>
      <sheetName val="Graph-Optg Exp"/>
      <sheetName val="Graph-GP-Exp"/>
      <sheetName val="Graph-GP-Exp$"/>
      <sheetName val="Graph-NOI"/>
      <sheetName val="GP Perf"/>
      <sheetName val="Graph-RevExp %Change"/>
      <sheetName val="Graph-RevExp $Change"/>
      <sheetName val="Graph-EBITDA vs. CF"/>
      <sheetName val="Graph-EBITDA"/>
      <sheetName val="Graph-CapEx"/>
      <sheetName val="Z Score"/>
      <sheetName val="ROE"/>
      <sheetName val="AP Discount"/>
      <sheetName val="AR Discount"/>
      <sheetName val="Economics"/>
      <sheetName val="Follow the $- IS"/>
      <sheetName val="Follow the $- IS PRESENT"/>
      <sheetName val="Follow the $- CF"/>
      <sheetName val="Follow the $- Financing"/>
      <sheetName val="Pricing"/>
      <sheetName val="Scenario1"/>
      <sheetName val="Scenario2"/>
      <sheetName val="Elasticity"/>
      <sheetName val="Trade Cycle"/>
      <sheetName val="Graph-TC-CashMetrics"/>
      <sheetName val="Graph-TC-TotalDays"/>
      <sheetName val="Graph-TC-CategoryDays"/>
      <sheetName val="Graph-IndivCategories"/>
      <sheetName val="Graph-TC-CashUsed"/>
      <sheetName val="Graph-TC-CashPCT"/>
      <sheetName val="Action Steps"/>
      <sheetName val="Definitions"/>
      <sheetName val="Comments"/>
      <sheetName val="Printing"/>
      <sheetName val="Printing - OLD"/>
      <sheetName val="Print Test"/>
      <sheetName val="Settings"/>
      <sheetName val="Benefit"/>
      <sheetName val="Test"/>
      <sheetName val="DCF"/>
      <sheetName val="Graphs1"/>
      <sheetName val="Graphs2"/>
      <sheetName val="Graphs3"/>
      <sheetName val="Graphs4"/>
      <sheetName val="Key Ratios"/>
      <sheetName val="DCF Interest Calc"/>
      <sheetName val="graph 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3">
          <cell r="B93" t="str">
            <v xml:space="preserve"> </v>
          </cell>
          <cell r="C93">
            <v>1</v>
          </cell>
          <cell r="D93">
            <v>2</v>
          </cell>
          <cell r="E93">
            <v>3</v>
          </cell>
          <cell r="F93">
            <v>4</v>
          </cell>
          <cell r="G93">
            <v>5</v>
          </cell>
          <cell r="H93" t="str">
            <v xml:space="preserve"> </v>
          </cell>
          <cell r="I93">
            <v>6</v>
          </cell>
          <cell r="J93">
            <v>7</v>
          </cell>
          <cell r="K93">
            <v>8</v>
          </cell>
          <cell r="L93">
            <v>9</v>
          </cell>
          <cell r="M93">
            <v>10</v>
          </cell>
          <cell r="N93">
            <v>11</v>
          </cell>
          <cell r="O93">
            <v>12</v>
          </cell>
        </row>
        <row r="94">
          <cell r="C94">
            <v>2006</v>
          </cell>
          <cell r="D94">
            <v>2007</v>
          </cell>
          <cell r="E94">
            <v>2008</v>
          </cell>
          <cell r="F94">
            <v>2009</v>
          </cell>
          <cell r="G94">
            <v>2010</v>
          </cell>
          <cell r="H94">
            <v>2011</v>
          </cell>
          <cell r="I94" t="str">
            <v>AVERAGE</v>
          </cell>
          <cell r="J94" t="str">
            <v>% of CURRENT  REVENUES</v>
          </cell>
          <cell r="K94" t="str">
            <v xml:space="preserve"> % of AVERAGE REVENUES</v>
          </cell>
          <cell r="L94" t="str">
            <v>GROWTH RATE in DOLLARS</v>
          </cell>
          <cell r="M94" t="str">
            <v>STANDARD DEVIATION</v>
          </cell>
          <cell r="N94" t="str">
            <v>PROBABILITY</v>
          </cell>
          <cell r="O94" t="str">
            <v>LINKAGE TO REVENUES</v>
          </cell>
        </row>
        <row r="96">
          <cell r="B96" t="str">
            <v>(all numbers in 1,000s)</v>
          </cell>
        </row>
        <row r="97">
          <cell r="B97" t="str">
            <v>Annualizing Factor</v>
          </cell>
          <cell r="C97" t="str">
            <v xml:space="preserve"> </v>
          </cell>
          <cell r="D97" t="str">
            <v xml:space="preserve"> </v>
          </cell>
          <cell r="E97" t="str">
            <v xml:space="preserve"> </v>
          </cell>
          <cell r="F97" t="str">
            <v xml:space="preserve"> </v>
          </cell>
          <cell r="G97">
            <v>0.75</v>
          </cell>
          <cell r="I97" t="str">
            <v xml:space="preserve"> </v>
          </cell>
          <cell r="N97" t="str">
            <v xml:space="preserve"> </v>
          </cell>
          <cell r="O97" t="str">
            <v xml:space="preserve"> </v>
          </cell>
        </row>
        <row r="98">
          <cell r="B98" t="str">
            <v>INCOME STATEMENT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>
            <v>1733333.3333333333</v>
          </cell>
          <cell r="I98" t="str">
            <v xml:space="preserve"> </v>
          </cell>
          <cell r="J98" t="str">
            <v xml:space="preserve"> 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/>
          </cell>
          <cell r="O98" t="str">
            <v xml:space="preserve"> </v>
          </cell>
        </row>
        <row r="99">
          <cell r="B99" t="str">
            <v>GROSS REVENUES:</v>
          </cell>
          <cell r="F99">
            <v>1000000</v>
          </cell>
          <cell r="G99">
            <v>1300000</v>
          </cell>
          <cell r="I99">
            <v>1150000</v>
          </cell>
          <cell r="J99">
            <v>1</v>
          </cell>
          <cell r="K99">
            <v>1.5</v>
          </cell>
          <cell r="L99" t="e">
            <v>#NUM!</v>
          </cell>
          <cell r="M99">
            <v>212132.03435596425</v>
          </cell>
          <cell r="N99">
            <v>0.18446263857040371</v>
          </cell>
          <cell r="O99">
            <v>1</v>
          </cell>
        </row>
        <row r="100">
          <cell r="B100" t="str">
            <v>Other Revenues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L100" t="str">
            <v/>
          </cell>
          <cell r="M100">
            <v>0</v>
          </cell>
          <cell r="N100" t="str">
            <v/>
          </cell>
          <cell r="O100" t="str">
            <v/>
          </cell>
        </row>
        <row r="101">
          <cell r="B101" t="str">
            <v>Other Revenues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>
            <v>0</v>
          </cell>
          <cell r="O101" t="str">
            <v/>
          </cell>
        </row>
        <row r="102">
          <cell r="B102" t="str">
            <v>Other Revenues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O102" t="str">
            <v/>
          </cell>
        </row>
        <row r="103">
          <cell r="B103" t="str">
            <v>Other Revenues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O103" t="str">
            <v/>
          </cell>
        </row>
        <row r="104">
          <cell r="B104" t="str">
            <v>TOTAL NET REVENUES</v>
          </cell>
          <cell r="C104">
            <v>0</v>
          </cell>
          <cell r="D104">
            <v>0</v>
          </cell>
          <cell r="E104">
            <v>0</v>
          </cell>
          <cell r="F104">
            <v>1000000</v>
          </cell>
          <cell r="G104">
            <v>1300000</v>
          </cell>
          <cell r="I104">
            <v>766666.66666666663</v>
          </cell>
          <cell r="J104">
            <v>1</v>
          </cell>
          <cell r="K104">
            <v>1</v>
          </cell>
          <cell r="L104" t="e">
            <v>#NUM!</v>
          </cell>
          <cell r="M104">
            <v>680685.92855540465</v>
          </cell>
          <cell r="N104">
            <v>0.8878512111592235</v>
          </cell>
          <cell r="O104">
            <v>1</v>
          </cell>
        </row>
        <row r="105">
          <cell r="B105" t="str">
            <v>Annual Percentage Increase or Decrease in Net Revenues</v>
          </cell>
          <cell r="D105" t="e">
            <v>#DIV/0!</v>
          </cell>
          <cell r="E105" t="e">
            <v>#DIV/0!</v>
          </cell>
          <cell r="F105" t="e">
            <v>#DIV/0!</v>
          </cell>
          <cell r="G105">
            <v>0.3</v>
          </cell>
          <cell r="I105" t="str">
            <v>AVERAGE SUSTAINABLE REVENUE GROWTH</v>
          </cell>
          <cell r="L105" t="str">
            <v>EQUITY BASED</v>
          </cell>
          <cell r="M105">
            <v>0.27943229692319582</v>
          </cell>
          <cell r="N105" t="str">
            <v>ASSET BASED</v>
          </cell>
          <cell r="O105">
            <v>9.329044117647059E-2</v>
          </cell>
        </row>
        <row r="106">
          <cell r="B106" t="str">
            <v>ANNUAL PRICING CHANGES</v>
          </cell>
          <cell r="D106" t="e">
            <v>#DIV/0!</v>
          </cell>
          <cell r="E106" t="e">
            <v>#DIV/0!</v>
          </cell>
          <cell r="F106" t="e">
            <v>#DIV/0!</v>
          </cell>
          <cell r="G106">
            <v>0</v>
          </cell>
          <cell r="I106" t="e">
            <v>#DIV/0!</v>
          </cell>
        </row>
        <row r="107">
          <cell r="B107" t="str">
            <v>NET ANNUAL PRICE ADJUSTED REVENUE GROWTH</v>
          </cell>
          <cell r="D107" t="e">
            <v>#DIV/0!</v>
          </cell>
          <cell r="E107" t="e">
            <v>#DIV/0!</v>
          </cell>
          <cell r="F107" t="e">
            <v>#DIV/0!</v>
          </cell>
          <cell r="G107">
            <v>0.3</v>
          </cell>
          <cell r="I107" t="e">
            <v>#DIV/0!</v>
          </cell>
          <cell r="J107" t="str">
            <v>ADJUSTED REVENUE YRLY PRICE CHANGES</v>
          </cell>
        </row>
        <row r="108">
          <cell r="B108" t="str">
            <v>PRICE ELASTICITY (sensitivity to price changes)</v>
          </cell>
          <cell r="D108" t="e">
            <v>#DIV/0!</v>
          </cell>
          <cell r="E108" t="e">
            <v>#DIV/0!</v>
          </cell>
          <cell r="F108" t="e">
            <v>#DIV/0!</v>
          </cell>
          <cell r="G108" t="e">
            <v>#DIV/0!</v>
          </cell>
          <cell r="I108" t="e">
            <v>#DIV/0!</v>
          </cell>
          <cell r="J108" t="str">
            <v xml:space="preserve"> </v>
          </cell>
          <cell r="K108" t="str">
            <v xml:space="preserve"> </v>
          </cell>
          <cell r="L108" t="e">
            <v>#DIV/0!</v>
          </cell>
          <cell r="M108" t="e">
            <v>#DIV/0!</v>
          </cell>
          <cell r="N108" t="e">
            <v>#DIV/0!</v>
          </cell>
          <cell r="O108" t="e">
            <v>#DIV/0!</v>
          </cell>
        </row>
        <row r="109">
          <cell r="E109" t="str">
            <v xml:space="preserve"> </v>
          </cell>
          <cell r="F109" t="str">
            <v xml:space="preserve"> </v>
          </cell>
          <cell r="G109" t="str">
            <v xml:space="preserve"> </v>
          </cell>
          <cell r="I109" t="str">
            <v xml:space="preserve"> </v>
          </cell>
          <cell r="J109" t="str">
            <v xml:space="preserve"> 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 t="str">
            <v xml:space="preserve"> </v>
          </cell>
        </row>
        <row r="110">
          <cell r="B110" t="str">
            <v>COSTS OF REVENUES (net of depreciation) same as COGS</v>
          </cell>
          <cell r="F110">
            <v>500000</v>
          </cell>
          <cell r="G110">
            <v>650000</v>
          </cell>
          <cell r="I110">
            <v>575000</v>
          </cell>
          <cell r="J110">
            <v>0.5</v>
          </cell>
          <cell r="K110">
            <v>0.75</v>
          </cell>
          <cell r="L110" t="e">
            <v>#NUM!</v>
          </cell>
          <cell r="M110">
            <v>106066.01717798212</v>
          </cell>
          <cell r="N110">
            <v>0.18446263857040371</v>
          </cell>
          <cell r="O110">
            <v>1</v>
          </cell>
        </row>
        <row r="111">
          <cell r="B111" t="str">
            <v>Costs of Revenues Margin</v>
          </cell>
          <cell r="C111" t="e">
            <v>#DIV/0!</v>
          </cell>
          <cell r="D111" t="e">
            <v>#DIV/0!</v>
          </cell>
          <cell r="E111" t="e">
            <v>#DIV/0!</v>
          </cell>
          <cell r="F111">
            <v>0.5</v>
          </cell>
          <cell r="G111">
            <v>0.5</v>
          </cell>
          <cell r="I111" t="e">
            <v>#DIV/0!</v>
          </cell>
          <cell r="J111" t="str">
            <v xml:space="preserve"> </v>
          </cell>
          <cell r="K111" t="str">
            <v xml:space="preserve"> </v>
          </cell>
          <cell r="L111" t="e">
            <v>#DIV/0!</v>
          </cell>
          <cell r="M111" t="e">
            <v>#DIV/0!</v>
          </cell>
          <cell r="N111" t="e">
            <v>#DIV/0!</v>
          </cell>
          <cell r="O111" t="e">
            <v>#DIV/0!</v>
          </cell>
        </row>
        <row r="112">
          <cell r="B112" t="str">
            <v>Annual Percentage Increase or Decrease Costs of Revenues</v>
          </cell>
          <cell r="D112" t="e">
            <v>#DIV/0!</v>
          </cell>
          <cell r="E112" t="e">
            <v>#DIV/0!</v>
          </cell>
          <cell r="F112" t="e">
            <v>#DIV/0!</v>
          </cell>
          <cell r="G112">
            <v>0.3</v>
          </cell>
          <cell r="I112" t="e">
            <v>#DIV/0!</v>
          </cell>
        </row>
        <row r="114">
          <cell r="B114" t="str">
            <v>GROSS PROFIT</v>
          </cell>
          <cell r="C114">
            <v>0</v>
          </cell>
          <cell r="D114">
            <v>0</v>
          </cell>
          <cell r="E114">
            <v>0</v>
          </cell>
          <cell r="F114">
            <v>500000</v>
          </cell>
          <cell r="G114">
            <v>650000</v>
          </cell>
          <cell r="I114">
            <v>383333.33333333331</v>
          </cell>
          <cell r="J114">
            <v>0.5</v>
          </cell>
          <cell r="K114">
            <v>0.5</v>
          </cell>
          <cell r="L114" t="e">
            <v>#NUM!</v>
          </cell>
          <cell r="M114">
            <v>340342.96427770233</v>
          </cell>
          <cell r="N114">
            <v>0.8878512111592235</v>
          </cell>
          <cell r="O114">
            <v>1</v>
          </cell>
        </row>
        <row r="115">
          <cell r="B115" t="str">
            <v>Gross Profit Margin</v>
          </cell>
          <cell r="C115" t="e">
            <v>#DIV/0!</v>
          </cell>
          <cell r="D115" t="e">
            <v>#DIV/0!</v>
          </cell>
          <cell r="E115" t="e">
            <v>#DIV/0!</v>
          </cell>
          <cell r="F115">
            <v>0.5</v>
          </cell>
          <cell r="G115">
            <v>0.5</v>
          </cell>
          <cell r="I115" t="e">
            <v>#DIV/0!</v>
          </cell>
        </row>
        <row r="116">
          <cell r="B116" t="str">
            <v>Annual Percentage Increase or Decrease in Gross Profits</v>
          </cell>
          <cell r="C116" t="str">
            <v xml:space="preserve"> </v>
          </cell>
          <cell r="D116" t="e">
            <v>#DIV/0!</v>
          </cell>
          <cell r="E116" t="e">
            <v>#DIV/0!</v>
          </cell>
          <cell r="F116" t="e">
            <v>#DIV/0!</v>
          </cell>
          <cell r="G116">
            <v>0.3</v>
          </cell>
          <cell r="I116" t="e">
            <v>#DIV/0!</v>
          </cell>
        </row>
        <row r="118">
          <cell r="B118" t="str">
            <v>ANNUAL REVENUE CHANGE in $'s</v>
          </cell>
          <cell r="D118">
            <v>0</v>
          </cell>
          <cell r="E118">
            <v>0</v>
          </cell>
          <cell r="F118">
            <v>1000000</v>
          </cell>
          <cell r="G118">
            <v>300000</v>
          </cell>
          <cell r="J118" t="str">
            <v xml:space="preserve"> </v>
          </cell>
          <cell r="O118" t="str">
            <v xml:space="preserve"> </v>
          </cell>
        </row>
        <row r="119">
          <cell r="B119" t="str">
            <v>ANNUAL GROSS PROFIT CHANGE in $'s</v>
          </cell>
          <cell r="D119">
            <v>0</v>
          </cell>
          <cell r="E119">
            <v>0</v>
          </cell>
          <cell r="F119">
            <v>500000</v>
          </cell>
          <cell r="G119">
            <v>150000</v>
          </cell>
          <cell r="J119" t="str">
            <v xml:space="preserve"> </v>
          </cell>
          <cell r="O119" t="str">
            <v xml:space="preserve"> </v>
          </cell>
        </row>
        <row r="120">
          <cell r="B120" t="str">
            <v>GROSS PROFIT CHANGE to REVENUE CHANGE</v>
          </cell>
          <cell r="D120" t="e">
            <v>#DIV/0!</v>
          </cell>
          <cell r="E120" t="e">
            <v>#DIV/0!</v>
          </cell>
          <cell r="F120">
            <v>0.5</v>
          </cell>
          <cell r="G120">
            <v>0.5</v>
          </cell>
          <cell r="J120" t="str">
            <v xml:space="preserve"> </v>
          </cell>
          <cell r="O120" t="str">
            <v xml:space="preserve"> </v>
          </cell>
        </row>
        <row r="121">
          <cell r="D121" t="e">
            <v>#DIV/0!</v>
          </cell>
          <cell r="E121" t="e">
            <v>#DIV/0!</v>
          </cell>
          <cell r="F121">
            <v>0</v>
          </cell>
          <cell r="G121">
            <v>0</v>
          </cell>
        </row>
        <row r="122">
          <cell r="B122" t="str">
            <v>REVENUE PRICING POLICY</v>
          </cell>
        </row>
        <row r="123">
          <cell r="B123" t="str">
            <v>GROSS PROFIT MARK-UP INDEX</v>
          </cell>
          <cell r="C123" t="e">
            <v>#DIV/0!</v>
          </cell>
          <cell r="D123" t="e">
            <v>#DIV/0!</v>
          </cell>
          <cell r="E123" t="e">
            <v>#DIV/0!</v>
          </cell>
          <cell r="F123">
            <v>2</v>
          </cell>
          <cell r="G123">
            <v>2</v>
          </cell>
          <cell r="I123" t="e">
            <v>#DIV/0!</v>
          </cell>
          <cell r="J123">
            <v>1.5384615384615385E-6</v>
          </cell>
          <cell r="O123" t="str">
            <v xml:space="preserve"> </v>
          </cell>
        </row>
        <row r="124">
          <cell r="B124" t="str">
            <v>PERCENTAGE DIFFERENCE of INDEX (from One Year to the Next)</v>
          </cell>
          <cell r="D124" t="e">
            <v>#DIV/0!</v>
          </cell>
          <cell r="E124" t="e">
            <v>#DIV/0!</v>
          </cell>
          <cell r="F124" t="e">
            <v>#DIV/0!</v>
          </cell>
          <cell r="G124">
            <v>0</v>
          </cell>
          <cell r="I124" t="e">
            <v>#DIV/0!</v>
          </cell>
        </row>
        <row r="125">
          <cell r="B125" t="str">
            <v>CUMULATIVE ANNUAL PERCENTAGE DIFFERENCES</v>
          </cell>
          <cell r="D125" t="e">
            <v>#DIV/0!</v>
          </cell>
          <cell r="E125" t="e">
            <v>#DIV/0!</v>
          </cell>
          <cell r="F125" t="e">
            <v>#DIV/0!</v>
          </cell>
          <cell r="G125" t="e">
            <v>#DIV/0!</v>
          </cell>
          <cell r="I125" t="e">
            <v>#DIV/0!</v>
          </cell>
        </row>
        <row r="126">
          <cell r="B126" t="str">
            <v>ANNUAL PERCENTAGE times ANNUAL REVENUES</v>
          </cell>
          <cell r="D126" t="e">
            <v>#DIV/0!</v>
          </cell>
          <cell r="E126" t="e">
            <v>#DIV/0!</v>
          </cell>
          <cell r="F126" t="e">
            <v>#DIV/0!</v>
          </cell>
          <cell r="G126">
            <v>0</v>
          </cell>
          <cell r="I126" t="e">
            <v>#DIV/0!</v>
          </cell>
          <cell r="J126" t="str">
            <v>AVERAGE</v>
          </cell>
        </row>
        <row r="127">
          <cell r="B127" t="str">
            <v>CUMULATIVE ANNUAL PERCENTAGE times ANNUAL REVENUES</v>
          </cell>
          <cell r="D127" t="e">
            <v>#DIV/0!</v>
          </cell>
          <cell r="E127" t="e">
            <v>#DIV/0!</v>
          </cell>
          <cell r="F127" t="e">
            <v>#DIV/0!</v>
          </cell>
          <cell r="G127" t="e">
            <v>#DIV/0!</v>
          </cell>
          <cell r="I127" t="str">
            <v xml:space="preserve"> </v>
          </cell>
          <cell r="J127" t="str">
            <v xml:space="preserve"> </v>
          </cell>
        </row>
        <row r="129">
          <cell r="B129" t="str">
            <v>REVENUES REQUIRED to MAINTAIN GP$ w/ HIGHEST GP MARGIN</v>
          </cell>
          <cell r="C129" t="e">
            <v>#DIV/0!</v>
          </cell>
          <cell r="D129" t="e">
            <v>#DIV/0!</v>
          </cell>
          <cell r="E129" t="e">
            <v>#DIV/0!</v>
          </cell>
          <cell r="F129" t="e">
            <v>#DIV/0!</v>
          </cell>
          <cell r="G129" t="e">
            <v>#DIV/0!</v>
          </cell>
          <cell r="I129" t="e">
            <v>#DIV/0!</v>
          </cell>
        </row>
        <row r="130">
          <cell r="B130" t="str">
            <v>REVENUE DECLINE POSSIBLE still MAINTAINING GP DOLLARS</v>
          </cell>
          <cell r="C130" t="e">
            <v>#DIV/0!</v>
          </cell>
          <cell r="D130" t="e">
            <v>#DIV/0!</v>
          </cell>
          <cell r="E130" t="e">
            <v>#DIV/0!</v>
          </cell>
          <cell r="F130" t="e">
            <v>#DIV/0!</v>
          </cell>
          <cell r="G130" t="e">
            <v>#DIV/0!</v>
          </cell>
          <cell r="I130" t="e">
            <v>#DIV/0!</v>
          </cell>
        </row>
        <row r="131">
          <cell r="B131" t="str">
            <v xml:space="preserve"> </v>
          </cell>
          <cell r="C131" t="str">
            <v xml:space="preserve"> </v>
          </cell>
          <cell r="I131" t="str">
            <v xml:space="preserve"> </v>
          </cell>
          <cell r="N131" t="str">
            <v xml:space="preserve"> </v>
          </cell>
          <cell r="O131" t="str">
            <v xml:space="preserve"> </v>
          </cell>
        </row>
        <row r="132">
          <cell r="B132" t="str">
            <v xml:space="preserve">OPERATING EXPENSES: </v>
          </cell>
          <cell r="C132">
            <v>2006</v>
          </cell>
          <cell r="D132">
            <v>2007</v>
          </cell>
          <cell r="E132">
            <v>2008</v>
          </cell>
          <cell r="F132">
            <v>2009</v>
          </cell>
          <cell r="G132">
            <v>2010</v>
          </cell>
          <cell r="I132" t="str">
            <v>AVERAGE</v>
          </cell>
          <cell r="J132" t="str">
            <v>% of CURRENT REVENUES</v>
          </cell>
          <cell r="K132" t="str">
            <v xml:space="preserve"> % of AVERAGE REVENUES</v>
          </cell>
          <cell r="L132" t="str">
            <v>GROWTH RATE in DOLLARS</v>
          </cell>
          <cell r="M132" t="str">
            <v>STANDARD DEVIATION</v>
          </cell>
          <cell r="N132" t="str">
            <v>PROBABILITY</v>
          </cell>
          <cell r="O132" t="str">
            <v>LINKAGE TO REVENUES</v>
          </cell>
        </row>
        <row r="133">
          <cell r="B133" t="str">
            <v>(all numbers in 1,000s)</v>
          </cell>
        </row>
        <row r="134">
          <cell r="B134" t="str">
            <v xml:space="preserve"> </v>
          </cell>
        </row>
        <row r="135">
          <cell r="B135" t="str">
            <v>OPERATING EXPENSE (excluding deprec. &amp; amort. exp.)</v>
          </cell>
          <cell r="F135">
            <v>300000</v>
          </cell>
          <cell r="G135">
            <v>475000</v>
          </cell>
          <cell r="I135">
            <v>387500</v>
          </cell>
          <cell r="J135">
            <v>0.36538461538461536</v>
          </cell>
          <cell r="K135">
            <v>0.50543478260869568</v>
          </cell>
          <cell r="L135" t="e">
            <v>#NUM!</v>
          </cell>
          <cell r="M135">
            <v>123743.68670764581</v>
          </cell>
          <cell r="N135">
            <v>0.31933854634231179</v>
          </cell>
          <cell r="O135">
            <v>1</v>
          </cell>
        </row>
        <row r="136">
          <cell r="B136" t="str">
            <v>OTHER EXPENSE ADJUSTMENTS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L136" t="str">
            <v/>
          </cell>
          <cell r="M136">
            <v>0</v>
          </cell>
          <cell r="N136" t="str">
            <v/>
          </cell>
          <cell r="O136" t="str">
            <v/>
          </cell>
        </row>
        <row r="137">
          <cell r="B137" t="str">
            <v>DEPRECIATION EXPENSE  (from COGS &amp; operating exp.)</v>
          </cell>
          <cell r="F137">
            <v>50000</v>
          </cell>
          <cell r="G137">
            <v>60000</v>
          </cell>
          <cell r="I137">
            <v>55000</v>
          </cell>
          <cell r="J137">
            <v>4.6153846153846156E-2</v>
          </cell>
          <cell r="K137">
            <v>7.1739130434782611E-2</v>
          </cell>
          <cell r="L137" t="e">
            <v>#NUM!</v>
          </cell>
          <cell r="M137">
            <v>7071.0678118654751</v>
          </cell>
          <cell r="N137">
            <v>0.12856486930664501</v>
          </cell>
          <cell r="O137">
            <v>1</v>
          </cell>
        </row>
        <row r="138">
          <cell r="B138" t="str">
            <v>AMORTIZATION EXPENSE  (from operating exp.)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  <cell r="N138" t="str">
            <v/>
          </cell>
          <cell r="O138" t="str">
            <v/>
          </cell>
        </row>
        <row r="139">
          <cell r="B139" t="str">
            <v>TOTAL OPERATING EXPENSES:</v>
          </cell>
          <cell r="C139">
            <v>0</v>
          </cell>
          <cell r="D139">
            <v>0</v>
          </cell>
          <cell r="E139">
            <v>0</v>
          </cell>
          <cell r="F139">
            <v>350000</v>
          </cell>
          <cell r="G139">
            <v>535000</v>
          </cell>
          <cell r="I139">
            <v>295000</v>
          </cell>
          <cell r="J139">
            <v>0.41153846153846152</v>
          </cell>
          <cell r="K139">
            <v>0.38478260869565217</v>
          </cell>
          <cell r="L139" t="e">
            <v>#NUM!</v>
          </cell>
          <cell r="M139">
            <v>271707.56338387047</v>
          </cell>
          <cell r="N139">
            <v>0.92104258774193382</v>
          </cell>
          <cell r="O139">
            <v>0.99217337374405945</v>
          </cell>
        </row>
        <row r="140">
          <cell r="B140" t="str">
            <v>Total Expenses to Revenues</v>
          </cell>
          <cell r="C140" t="e">
            <v>#DIV/0!</v>
          </cell>
          <cell r="D140" t="e">
            <v>#DIV/0!</v>
          </cell>
          <cell r="E140" t="e">
            <v>#DIV/0!</v>
          </cell>
          <cell r="F140">
            <v>0.35</v>
          </cell>
          <cell r="G140">
            <v>0.41153846153846152</v>
          </cell>
          <cell r="I140" t="e">
            <v>#DIV/0!</v>
          </cell>
          <cell r="J140" t="str">
            <v xml:space="preserve"> </v>
          </cell>
          <cell r="K140" t="str">
            <v xml:space="preserve"> </v>
          </cell>
          <cell r="O140" t="str">
            <v xml:space="preserve"> </v>
          </cell>
        </row>
        <row r="141">
          <cell r="B141" t="str">
            <v>Annual Percentage Increase or Decrease in Operating Expense</v>
          </cell>
          <cell r="D141" t="e">
            <v>#DIV/0!</v>
          </cell>
          <cell r="E141" t="e">
            <v>#DIV/0!</v>
          </cell>
          <cell r="F141" t="e">
            <v>#DIV/0!</v>
          </cell>
          <cell r="G141">
            <v>0.52857142857142858</v>
          </cell>
          <cell r="I141" t="e">
            <v>#DIV/0!</v>
          </cell>
          <cell r="J141" t="str">
            <v xml:space="preserve"> </v>
          </cell>
          <cell r="O141" t="str">
            <v xml:space="preserve"> </v>
          </cell>
        </row>
        <row r="142">
          <cell r="B142" t="str">
            <v xml:space="preserve"> </v>
          </cell>
        </row>
        <row r="143">
          <cell r="B143" t="str">
            <v>DIFFERENCE between GP &amp; EXPENSE NET ANNUAL % CHANGE</v>
          </cell>
          <cell r="C143" t="str">
            <v xml:space="preserve"> </v>
          </cell>
          <cell r="D143" t="e">
            <v>#DIV/0!</v>
          </cell>
          <cell r="E143" t="e">
            <v>#DIV/0!</v>
          </cell>
          <cell r="F143" t="e">
            <v>#DIV/0!</v>
          </cell>
          <cell r="G143">
            <v>-0.22857142857142859</v>
          </cell>
          <cell r="I143" t="e">
            <v>#DIV/0!</v>
          </cell>
        </row>
        <row r="144">
          <cell r="B144" t="str">
            <v xml:space="preserve"> </v>
          </cell>
          <cell r="J144" t="str">
            <v xml:space="preserve"> </v>
          </cell>
        </row>
        <row r="145">
          <cell r="B145" t="str">
            <v>NET OPERATING INCOME or (LOSSES):</v>
          </cell>
          <cell r="C145">
            <v>2006</v>
          </cell>
          <cell r="D145">
            <v>2007</v>
          </cell>
          <cell r="E145">
            <v>2008</v>
          </cell>
          <cell r="F145">
            <v>2009</v>
          </cell>
          <cell r="G145">
            <v>2010</v>
          </cell>
          <cell r="I145" t="str">
            <v>AVERAGE</v>
          </cell>
          <cell r="J145" t="str">
            <v>% of CURRENT REVENUES</v>
          </cell>
          <cell r="K145" t="str">
            <v xml:space="preserve"> % of AVERAGE REVENUES</v>
          </cell>
          <cell r="L145" t="str">
            <v>GROWTH RATE in DOLLARS</v>
          </cell>
          <cell r="M145" t="str">
            <v>STANDARD DEVIATION</v>
          </cell>
          <cell r="N145" t="str">
            <v>PROBABILITY</v>
          </cell>
          <cell r="O145" t="str">
            <v>LINKAGE TO REVENUES</v>
          </cell>
        </row>
        <row r="146">
          <cell r="B146" t="str">
            <v>(all numbers in 1,000s)</v>
          </cell>
        </row>
        <row r="147">
          <cell r="B147" t="str">
            <v xml:space="preserve"> </v>
          </cell>
        </row>
        <row r="148">
          <cell r="B148" t="str">
            <v>NET OPERATING INCOME or (LOSS) or NOI:</v>
          </cell>
          <cell r="C148">
            <v>0</v>
          </cell>
          <cell r="D148">
            <v>0</v>
          </cell>
          <cell r="E148">
            <v>0</v>
          </cell>
          <cell r="F148">
            <v>150000</v>
          </cell>
          <cell r="G148">
            <v>115000</v>
          </cell>
          <cell r="I148">
            <v>88333.333333333328</v>
          </cell>
          <cell r="J148">
            <v>8.8461538461538466E-2</v>
          </cell>
          <cell r="K148">
            <v>0.11521739130434783</v>
          </cell>
          <cell r="L148" t="e">
            <v>#NUM!</v>
          </cell>
          <cell r="M148">
            <v>78475.049113290355</v>
          </cell>
          <cell r="N148">
            <v>0.88839678241460784</v>
          </cell>
          <cell r="O148">
            <v>0.90171277677308959</v>
          </cell>
        </row>
        <row r="149">
          <cell r="B149" t="str">
            <v>Net Operating Income to Revenues</v>
          </cell>
          <cell r="C149" t="e">
            <v>#DIV/0!</v>
          </cell>
          <cell r="D149" t="e">
            <v>#DIV/0!</v>
          </cell>
          <cell r="E149" t="e">
            <v>#DIV/0!</v>
          </cell>
          <cell r="F149">
            <v>0.15</v>
          </cell>
          <cell r="G149">
            <v>8.8461538461538466E-2</v>
          </cell>
          <cell r="I149" t="e">
            <v>#DIV/0!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  <cell r="N149" t="str">
            <v xml:space="preserve"> </v>
          </cell>
          <cell r="O149" t="str">
            <v xml:space="preserve"> </v>
          </cell>
        </row>
        <row r="150">
          <cell r="B150" t="str">
            <v>Annual Percentage Increase or Decrease in NOI</v>
          </cell>
          <cell r="C150" t="str">
            <v xml:space="preserve"> </v>
          </cell>
          <cell r="D150" t="e">
            <v>#DIV/0!</v>
          </cell>
          <cell r="E150" t="e">
            <v>#DIV/0!</v>
          </cell>
          <cell r="F150" t="e">
            <v>#DIV/0!</v>
          </cell>
          <cell r="G150">
            <v>-0.23333333333333334</v>
          </cell>
          <cell r="I150" t="e">
            <v>#DIV/0!</v>
          </cell>
          <cell r="J150" t="str">
            <v>RESTORING AVG. NOI %</v>
          </cell>
          <cell r="L150">
            <v>0.30245746691871456</v>
          </cell>
          <cell r="M150" t="str">
            <v>REVs. to RESTORE $ MARGIN</v>
          </cell>
          <cell r="O150">
            <v>-301449.27536231885</v>
          </cell>
        </row>
        <row r="151">
          <cell r="B151" t="str">
            <v xml:space="preserve"> </v>
          </cell>
          <cell r="C151" t="str">
            <v xml:space="preserve"> </v>
          </cell>
          <cell r="D151">
            <v>0</v>
          </cell>
          <cell r="E151">
            <v>0</v>
          </cell>
          <cell r="F151">
            <v>150000</v>
          </cell>
          <cell r="G151">
            <v>-35000</v>
          </cell>
          <cell r="I151" t="str">
            <v xml:space="preserve"> </v>
          </cell>
        </row>
        <row r="152">
          <cell r="C152" t="str">
            <v xml:space="preserve"> </v>
          </cell>
          <cell r="D152" t="e">
            <v>#DIV/0!</v>
          </cell>
          <cell r="E152" t="e">
            <v>#DIV/0!</v>
          </cell>
          <cell r="F152">
            <v>0.15</v>
          </cell>
          <cell r="G152">
            <v>-0.11666666666666667</v>
          </cell>
        </row>
        <row r="153">
          <cell r="B153" t="str">
            <v>OTHER INCOME</v>
          </cell>
          <cell r="C153" t="str">
            <v xml:space="preserve"> 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J153" t="str">
            <v xml:space="preserve"> </v>
          </cell>
          <cell r="O153" t="str">
            <v xml:space="preserve"> </v>
          </cell>
        </row>
        <row r="154">
          <cell r="B154" t="str">
            <v>INTEREST INCOME</v>
          </cell>
          <cell r="I154" t="e">
            <v>#DIV/0!</v>
          </cell>
          <cell r="J154" t="str">
            <v xml:space="preserve"> </v>
          </cell>
          <cell r="O154" t="str">
            <v xml:space="preserve"> </v>
          </cell>
        </row>
        <row r="155">
          <cell r="B155" t="str">
            <v>GAIN on SALE of ASSETS</v>
          </cell>
          <cell r="I155" t="e">
            <v>#DIV/0!</v>
          </cell>
          <cell r="J155" t="str">
            <v xml:space="preserve"> </v>
          </cell>
          <cell r="O155" t="str">
            <v xml:space="preserve"> </v>
          </cell>
        </row>
        <row r="156">
          <cell r="B156" t="str">
            <v xml:space="preserve">OTHER </v>
          </cell>
          <cell r="I156" t="e">
            <v>#DIV/0!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  <cell r="N156" t="str">
            <v xml:space="preserve"> </v>
          </cell>
          <cell r="O156" t="str">
            <v xml:space="preserve"> </v>
          </cell>
        </row>
        <row r="157">
          <cell r="B157" t="str">
            <v>OTHER</v>
          </cell>
          <cell r="I157" t="e">
            <v>#DIV/0!</v>
          </cell>
          <cell r="J157" t="str">
            <v xml:space="preserve"> </v>
          </cell>
          <cell r="O157" t="str">
            <v xml:space="preserve"> </v>
          </cell>
        </row>
        <row r="158">
          <cell r="B158" t="str">
            <v xml:space="preserve">        TOTAL OTHER INCOME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O158" t="str">
            <v xml:space="preserve"> </v>
          </cell>
        </row>
        <row r="159">
          <cell r="B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O159" t="str">
            <v/>
          </cell>
        </row>
        <row r="160">
          <cell r="B160" t="str">
            <v>OTHER EXPENSE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  <cell r="O160" t="str">
            <v/>
          </cell>
        </row>
        <row r="161">
          <cell r="B161" t="str">
            <v>INTEREST EXPENSE</v>
          </cell>
          <cell r="F161">
            <v>-25000</v>
          </cell>
          <cell r="G161">
            <v>-40000</v>
          </cell>
          <cell r="I161">
            <v>-32500</v>
          </cell>
          <cell r="J161">
            <v>-3.0769230769230771E-2</v>
          </cell>
          <cell r="K161">
            <v>-4.2391304347826092E-2</v>
          </cell>
          <cell r="L161" t="str">
            <v/>
          </cell>
          <cell r="M161" t="str">
            <v xml:space="preserve"> </v>
          </cell>
          <cell r="N161" t="str">
            <v xml:space="preserve"> </v>
          </cell>
          <cell r="O161" t="str">
            <v xml:space="preserve"> </v>
          </cell>
        </row>
        <row r="162">
          <cell r="B162" t="str">
            <v xml:space="preserve">   ANNUAL INTEREST RATE ON ALL INTEREST BEARING DEBT</v>
          </cell>
          <cell r="C162" t="e">
            <v>#DIV/0!</v>
          </cell>
          <cell r="D162" t="e">
            <v>#DIV/0!</v>
          </cell>
          <cell r="E162" t="e">
            <v>#DIV/0!</v>
          </cell>
          <cell r="F162">
            <v>6.9444444444444448E-2</v>
          </cell>
          <cell r="G162">
            <v>0.14814814814814814</v>
          </cell>
          <cell r="I162" t="e">
            <v>#DIV/0!</v>
          </cell>
          <cell r="L162" t="str">
            <v xml:space="preserve"> </v>
          </cell>
        </row>
        <row r="163">
          <cell r="B163" t="str">
            <v>LOSS on SALE of ASSETS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J163" t="str">
            <v xml:space="preserve"> </v>
          </cell>
          <cell r="O163" t="str">
            <v xml:space="preserve"> </v>
          </cell>
        </row>
        <row r="164">
          <cell r="B164" t="str">
            <v>OTHER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  <cell r="J164" t="str">
            <v xml:space="preserve"> </v>
          </cell>
          <cell r="O164" t="str">
            <v xml:space="preserve"> </v>
          </cell>
        </row>
        <row r="165">
          <cell r="B165" t="str">
            <v>OTHER - Minority Interest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 xml:space="preserve"> </v>
          </cell>
          <cell r="O165" t="str">
            <v xml:space="preserve"> </v>
          </cell>
        </row>
        <row r="166">
          <cell r="B166" t="str">
            <v>TOTAL OTHER EXPENSE</v>
          </cell>
          <cell r="C166">
            <v>0</v>
          </cell>
          <cell r="D166">
            <v>0</v>
          </cell>
          <cell r="E166">
            <v>0</v>
          </cell>
          <cell r="F166">
            <v>-25000</v>
          </cell>
          <cell r="G166">
            <v>-40000</v>
          </cell>
          <cell r="I166">
            <v>-21666.666666666668</v>
          </cell>
          <cell r="J166" t="str">
            <v xml:space="preserve"> </v>
          </cell>
          <cell r="K166" t="str">
            <v xml:space="preserve"> </v>
          </cell>
          <cell r="L166" t="str">
            <v/>
          </cell>
          <cell r="M166" t="str">
            <v xml:space="preserve"> </v>
          </cell>
          <cell r="N166" t="str">
            <v xml:space="preserve"> </v>
          </cell>
          <cell r="O166" t="str">
            <v xml:space="preserve"> </v>
          </cell>
        </row>
        <row r="167">
          <cell r="J167" t="str">
            <v xml:space="preserve"> </v>
          </cell>
          <cell r="K167" t="str">
            <v xml:space="preserve"> </v>
          </cell>
          <cell r="L167" t="str">
            <v/>
          </cell>
          <cell r="M167" t="str">
            <v xml:space="preserve"> </v>
          </cell>
          <cell r="N167" t="str">
            <v xml:space="preserve"> </v>
          </cell>
          <cell r="O167" t="str">
            <v xml:space="preserve"> </v>
          </cell>
        </row>
        <row r="168">
          <cell r="B168" t="str">
            <v>PRE-TAX INCOME</v>
          </cell>
          <cell r="C168">
            <v>0</v>
          </cell>
          <cell r="D168">
            <v>0</v>
          </cell>
          <cell r="E168">
            <v>0</v>
          </cell>
          <cell r="F168">
            <v>125000</v>
          </cell>
          <cell r="G168">
            <v>75000</v>
          </cell>
          <cell r="I168">
            <v>66666.666666666672</v>
          </cell>
          <cell r="J168">
            <v>5.7692307692307696E-2</v>
          </cell>
          <cell r="K168">
            <v>8.6956521739130446E-2</v>
          </cell>
          <cell r="L168" t="e">
            <v>#NUM!</v>
          </cell>
          <cell r="M168">
            <v>62915.286960589576</v>
          </cell>
          <cell r="N168">
            <v>0.94372930440884362</v>
          </cell>
          <cell r="O168">
            <v>0.80753972591818002</v>
          </cell>
        </row>
        <row r="169">
          <cell r="B169" t="str">
            <v>LESS INCOME TAXES @ 33.3% or REFUNDS</v>
          </cell>
          <cell r="F169">
            <v>50000</v>
          </cell>
          <cell r="G169">
            <v>24999.997500000001</v>
          </cell>
          <cell r="I169">
            <v>37499.998749999999</v>
          </cell>
          <cell r="J169">
            <v>1.9230767307692308E-2</v>
          </cell>
          <cell r="K169">
            <v>4.8913041847826084E-2</v>
          </cell>
          <cell r="L169" t="e">
            <v>#NUM!</v>
          </cell>
          <cell r="M169">
            <v>17677.671297430647</v>
          </cell>
          <cell r="N169">
            <v>0.47140458364497007</v>
          </cell>
          <cell r="O169">
            <v>-1</v>
          </cell>
        </row>
        <row r="170">
          <cell r="B170" t="str">
            <v>NET INCOME AFTER TAX</v>
          </cell>
          <cell r="C170">
            <v>0</v>
          </cell>
          <cell r="D170">
            <v>0</v>
          </cell>
          <cell r="E170">
            <v>0</v>
          </cell>
          <cell r="F170">
            <v>75000</v>
          </cell>
          <cell r="G170">
            <v>50000.002500000002</v>
          </cell>
          <cell r="I170">
            <v>41666.667500000003</v>
          </cell>
          <cell r="J170">
            <v>3.8461540384615384E-2</v>
          </cell>
          <cell r="K170">
            <v>5.4347827173913052E-2</v>
          </cell>
          <cell r="L170" t="e">
            <v>#NUM!</v>
          </cell>
          <cell r="M170">
            <v>38188.131064071058</v>
          </cell>
          <cell r="N170">
            <v>0.9165151272074028</v>
          </cell>
          <cell r="O170">
            <v>0.84955101639829</v>
          </cell>
        </row>
        <row r="171">
          <cell r="B171" t="str">
            <v>PLUS DEPRECIATION AND AMORTIZATION</v>
          </cell>
          <cell r="C171">
            <v>0</v>
          </cell>
          <cell r="D171">
            <v>0</v>
          </cell>
          <cell r="E171">
            <v>0</v>
          </cell>
          <cell r="F171">
            <v>50000</v>
          </cell>
          <cell r="G171">
            <v>60000</v>
          </cell>
          <cell r="I171">
            <v>36666.666666666664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  <cell r="N171" t="str">
            <v xml:space="preserve"> </v>
          </cell>
          <cell r="O171" t="str">
            <v xml:space="preserve"> </v>
          </cell>
        </row>
        <row r="172">
          <cell r="B172" t="str">
            <v>GROSS AFTER TAX CASH FLOW</v>
          </cell>
          <cell r="C172">
            <v>0</v>
          </cell>
          <cell r="D172">
            <v>0</v>
          </cell>
          <cell r="E172">
            <v>0</v>
          </cell>
          <cell r="F172">
            <v>125000</v>
          </cell>
          <cell r="G172">
            <v>110000.0025</v>
          </cell>
          <cell r="I172">
            <v>78333.334166666667</v>
          </cell>
          <cell r="J172">
            <v>8.461538653846154E-2</v>
          </cell>
          <cell r="K172">
            <v>0.10217391413043479</v>
          </cell>
          <cell r="L172" t="e">
            <v>#NUM!</v>
          </cell>
          <cell r="M172">
            <v>68251.984678102963</v>
          </cell>
          <cell r="N172">
            <v>0.87130192279171947</v>
          </cell>
          <cell r="O172">
            <v>0.94529490775093161</v>
          </cell>
        </row>
        <row r="173">
          <cell r="B173" t="str">
            <v>GROSS AFTER TAX CASH FLOW MARGIN</v>
          </cell>
          <cell r="C173" t="e">
            <v>#DIV/0!</v>
          </cell>
          <cell r="D173" t="e">
            <v>#DIV/0!</v>
          </cell>
          <cell r="E173" t="e">
            <v>#DIV/0!</v>
          </cell>
          <cell r="F173">
            <v>0.125</v>
          </cell>
          <cell r="G173">
            <v>8.461538653846154E-2</v>
          </cell>
          <cell r="I173" t="e">
            <v>#DIV/0!</v>
          </cell>
          <cell r="L173" t="str">
            <v xml:space="preserve"> </v>
          </cell>
        </row>
        <row r="174">
          <cell r="L174" t="str">
            <v/>
          </cell>
        </row>
        <row r="175">
          <cell r="B175" t="str">
            <v>EBIT $</v>
          </cell>
          <cell r="C175">
            <v>0</v>
          </cell>
          <cell r="D175">
            <v>0</v>
          </cell>
          <cell r="E175">
            <v>0</v>
          </cell>
          <cell r="F175">
            <v>150000</v>
          </cell>
          <cell r="G175">
            <v>115000</v>
          </cell>
          <cell r="I175">
            <v>88333.333333333328</v>
          </cell>
          <cell r="J175">
            <v>8.8461538461538466E-2</v>
          </cell>
          <cell r="K175">
            <v>0.11521739130434783</v>
          </cell>
          <cell r="L175" t="e">
            <v>#NUM!</v>
          </cell>
          <cell r="M175">
            <v>78475.049113290355</v>
          </cell>
          <cell r="N175">
            <v>0.88839678241460784</v>
          </cell>
          <cell r="O175">
            <v>0.90171277677308959</v>
          </cell>
        </row>
        <row r="176">
          <cell r="B176" t="str">
            <v>EBIT MARGIN</v>
          </cell>
          <cell r="C176" t="e">
            <v>#DIV/0!</v>
          </cell>
          <cell r="D176" t="e">
            <v>#DIV/0!</v>
          </cell>
          <cell r="E176" t="e">
            <v>#DIV/0!</v>
          </cell>
          <cell r="F176">
            <v>0.15</v>
          </cell>
          <cell r="G176">
            <v>8.8461538461538466E-2</v>
          </cell>
          <cell r="I176" t="e">
            <v>#DIV/0!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  <cell r="O176" t="str">
            <v xml:space="preserve"> </v>
          </cell>
        </row>
        <row r="177">
          <cell r="B177" t="str">
            <v>EBITDA $</v>
          </cell>
          <cell r="C177">
            <v>0</v>
          </cell>
          <cell r="D177">
            <v>0</v>
          </cell>
          <cell r="E177">
            <v>0</v>
          </cell>
          <cell r="F177">
            <v>200000</v>
          </cell>
          <cell r="G177">
            <v>175000</v>
          </cell>
          <cell r="I177">
            <v>125000</v>
          </cell>
          <cell r="J177">
            <v>0.13461538461538461</v>
          </cell>
          <cell r="K177">
            <v>0.16304347826086957</v>
          </cell>
          <cell r="L177" t="e">
            <v>#NUM!</v>
          </cell>
          <cell r="M177">
            <v>108972.47358851683</v>
          </cell>
          <cell r="N177">
            <v>0.87177978870813466</v>
          </cell>
          <cell r="O177">
            <v>0.94370109310301042</v>
          </cell>
        </row>
        <row r="178">
          <cell r="B178" t="str">
            <v>EBITDA MARGIN</v>
          </cell>
          <cell r="C178" t="e">
            <v>#DIV/0!</v>
          </cell>
          <cell r="D178" t="e">
            <v>#DIV/0!</v>
          </cell>
          <cell r="E178" t="e">
            <v>#DIV/0!</v>
          </cell>
          <cell r="F178">
            <v>0.2</v>
          </cell>
          <cell r="G178">
            <v>0.13461538461538461</v>
          </cell>
          <cell r="I178" t="e">
            <v>#DIV/0!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  <cell r="O178" t="str">
            <v xml:space="preserve"> </v>
          </cell>
        </row>
        <row r="179">
          <cell r="B179" t="str">
            <v>CASH FLOW BEFORE FINANCING - DEBT FREE</v>
          </cell>
          <cell r="C179" t="str">
            <v xml:space="preserve"> </v>
          </cell>
          <cell r="D179">
            <v>0</v>
          </cell>
          <cell r="E179">
            <v>0</v>
          </cell>
          <cell r="F179">
            <v>16250</v>
          </cell>
          <cell r="G179">
            <v>-42749.997499999998</v>
          </cell>
          <cell r="I179">
            <v>-8833.3324999999986</v>
          </cell>
          <cell r="J179">
            <v>-3.288461346153846E-2</v>
          </cell>
          <cell r="K179">
            <v>-1.1521738043478259E-2</v>
          </cell>
          <cell r="L179" t="e">
            <v>#NUM!</v>
          </cell>
          <cell r="M179">
            <v>30475.740328032534</v>
          </cell>
          <cell r="N179">
            <v>-3.4500841362003003</v>
          </cell>
          <cell r="O179">
            <v>-0.45815557530553641</v>
          </cell>
        </row>
        <row r="180">
          <cell r="B180" t="str">
            <v>CASH FLOW BEFORE FINANCING MARGIN</v>
          </cell>
          <cell r="D180" t="e">
            <v>#DIV/0!</v>
          </cell>
          <cell r="E180" t="e">
            <v>#DIV/0!</v>
          </cell>
          <cell r="F180">
            <v>1.6250000000000001E-2</v>
          </cell>
          <cell r="G180">
            <v>-3.288461346153846E-2</v>
          </cell>
          <cell r="I180" t="e">
            <v>#DIV/0!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  <cell r="N180" t="str">
            <v xml:space="preserve"> </v>
          </cell>
          <cell r="O180" t="str">
            <v xml:space="preserve"> </v>
          </cell>
        </row>
        <row r="181">
          <cell r="B181" t="str">
            <v>ADJ. CASH FLOW BEFORE FINANCING - DEBT FREE</v>
          </cell>
          <cell r="C181" t="str">
            <v xml:space="preserve"> </v>
          </cell>
          <cell r="D181">
            <v>0</v>
          </cell>
          <cell r="E181">
            <v>0</v>
          </cell>
          <cell r="F181">
            <v>16250</v>
          </cell>
          <cell r="G181">
            <v>-42749.997499999998</v>
          </cell>
          <cell r="I181">
            <v>-8833.3324999999986</v>
          </cell>
          <cell r="J181">
            <v>-3.288461346153846E-2</v>
          </cell>
          <cell r="K181">
            <v>-1.1521738043478259E-2</v>
          </cell>
          <cell r="L181" t="e">
            <v>#NUM!</v>
          </cell>
          <cell r="M181">
            <v>30475.740328032534</v>
          </cell>
          <cell r="N181">
            <v>-3.4500841362003003</v>
          </cell>
          <cell r="O181">
            <v>-0.45815557530553641</v>
          </cell>
        </row>
        <row r="182">
          <cell r="B182" t="str">
            <v>ADJ. CASH FLOW BEFORE FINANCING MARGIN</v>
          </cell>
          <cell r="D182" t="e">
            <v>#DIV/0!</v>
          </cell>
          <cell r="E182" t="e">
            <v>#DIV/0!</v>
          </cell>
          <cell r="F182">
            <v>1.6250000000000001E-2</v>
          </cell>
          <cell r="G182">
            <v>-3.288461346153846E-2</v>
          </cell>
          <cell r="I182" t="e">
            <v>#DIV/0!</v>
          </cell>
          <cell r="L182" t="str">
            <v xml:space="preserve"> </v>
          </cell>
        </row>
        <row r="183">
          <cell r="B183" t="str">
            <v>ACTUAL CASH FLOW BEFORE FINANCING</v>
          </cell>
          <cell r="C183" t="str">
            <v xml:space="preserve"> </v>
          </cell>
          <cell r="D183" t="str">
            <v/>
          </cell>
          <cell r="E183" t="str">
            <v/>
          </cell>
          <cell r="F183" t="str">
            <v/>
          </cell>
          <cell r="G183">
            <v>-68749.997499999998</v>
          </cell>
          <cell r="I183">
            <v>-68749.997499999998</v>
          </cell>
          <cell r="J183">
            <v>-5.2884613461538457E-2</v>
          </cell>
          <cell r="K183">
            <v>-8.9673909782608696E-2</v>
          </cell>
          <cell r="L183" t="e">
            <v>#NUM!</v>
          </cell>
          <cell r="M183" t="e">
            <v>#DIV/0!</v>
          </cell>
          <cell r="N183" t="e">
            <v>#DIV/0!</v>
          </cell>
          <cell r="O183" t="e">
            <v>#DIV/0!</v>
          </cell>
        </row>
        <row r="184">
          <cell r="B184" t="str">
            <v>ADJ. CASH FLOW BEFORE FINANCING MARGIN</v>
          </cell>
          <cell r="D184" t="e">
            <v>#DIV/0!</v>
          </cell>
          <cell r="E184" t="e">
            <v>#DIV/0!</v>
          </cell>
          <cell r="F184">
            <v>0</v>
          </cell>
          <cell r="G184">
            <v>-5.2884613461538457E-2</v>
          </cell>
          <cell r="I184" t="e">
            <v>#DIV/0!</v>
          </cell>
        </row>
        <row r="185">
          <cell r="B185" t="str">
            <v>BALANCE SHEET</v>
          </cell>
          <cell r="C185">
            <v>2006</v>
          </cell>
          <cell r="D185">
            <v>2007</v>
          </cell>
          <cell r="E185">
            <v>2008</v>
          </cell>
          <cell r="F185">
            <v>2009</v>
          </cell>
          <cell r="G185">
            <v>2010</v>
          </cell>
          <cell r="I185" t="str">
            <v>AVERAGE</v>
          </cell>
          <cell r="J185" t="str">
            <v>% of CURRENT TOTAL ASSETS</v>
          </cell>
          <cell r="K185" t="str">
            <v xml:space="preserve"> % of AVERAGE TOTAL ASSETS</v>
          </cell>
          <cell r="L185" t="str">
            <v>GROWTH RATE in DOLLARS</v>
          </cell>
          <cell r="M185" t="str">
            <v>STANDARD DEVIATION</v>
          </cell>
          <cell r="N185" t="str">
            <v>PROBABILITY</v>
          </cell>
          <cell r="O185" t="str">
            <v>LINKAGE TO REVENUES</v>
          </cell>
        </row>
        <row r="186">
          <cell r="B186" t="str">
            <v xml:space="preserve">ASSETS: </v>
          </cell>
        </row>
        <row r="187">
          <cell r="B187" t="str">
            <v>(all numbers in 1,000s)</v>
          </cell>
        </row>
        <row r="188"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  <cell r="N188" t="str">
            <v xml:space="preserve"> </v>
          </cell>
          <cell r="O188" t="str">
            <v xml:space="preserve"> </v>
          </cell>
        </row>
        <row r="189">
          <cell r="B189" t="str">
            <v>CURRENT ASSETS</v>
          </cell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</row>
        <row r="190">
          <cell r="B190" t="str">
            <v xml:space="preserve">Cash Balance Excess or (Shortfall) </v>
          </cell>
          <cell r="C190">
            <v>0</v>
          </cell>
          <cell r="D190">
            <v>0</v>
          </cell>
          <cell r="E190">
            <v>0</v>
          </cell>
          <cell r="F190">
            <v>250000</v>
          </cell>
          <cell r="G190">
            <v>-153749.99749999988</v>
          </cell>
          <cell r="I190">
            <v>32083.334166666707</v>
          </cell>
          <cell r="J190">
            <v>-0.1478365360576922</v>
          </cell>
          <cell r="K190">
            <v>5.0925927248677311E-2</v>
          </cell>
          <cell r="L190" t="str">
            <v xml:space="preserve"> </v>
          </cell>
          <cell r="M190">
            <v>203778.11552948953</v>
          </cell>
          <cell r="N190">
            <v>6.3515255138665356</v>
          </cell>
          <cell r="O190">
            <v>-8.5310553439291559E-2</v>
          </cell>
        </row>
        <row r="191">
          <cell r="B191" t="str">
            <v>CASH</v>
          </cell>
          <cell r="F191">
            <v>50000</v>
          </cell>
          <cell r="G191">
            <v>50000</v>
          </cell>
          <cell r="I191">
            <v>50000</v>
          </cell>
          <cell r="J191">
            <v>4.807692307692308E-2</v>
          </cell>
          <cell r="K191">
            <v>7.9365079365079361E-2</v>
          </cell>
          <cell r="L191" t="e">
            <v>#NUM!</v>
          </cell>
          <cell r="M191">
            <v>0</v>
          </cell>
          <cell r="N191">
            <v>0</v>
          </cell>
          <cell r="O191" t="e">
            <v>#DIV/0!</v>
          </cell>
        </row>
        <row r="192">
          <cell r="B192" t="str">
            <v>ACCOUNTS RECEIVABLE (net of Bad Debt Allowance)</v>
          </cell>
          <cell r="F192">
            <v>300000</v>
          </cell>
          <cell r="G192">
            <v>350000</v>
          </cell>
          <cell r="I192">
            <v>325000</v>
          </cell>
          <cell r="J192">
            <v>0.33653846153846156</v>
          </cell>
          <cell r="K192">
            <v>0.51587301587301593</v>
          </cell>
          <cell r="L192" t="e">
            <v>#NUM!</v>
          </cell>
          <cell r="M192">
            <v>35355.33905932738</v>
          </cell>
          <cell r="N192">
            <v>0.10878565864408425</v>
          </cell>
          <cell r="O192">
            <v>1</v>
          </cell>
        </row>
        <row r="193">
          <cell r="B193" t="str">
            <v>INVENTORIES plus WORK in PROCESS</v>
          </cell>
          <cell r="F193">
            <v>300000</v>
          </cell>
          <cell r="G193">
            <v>400000</v>
          </cell>
          <cell r="I193">
            <v>350000</v>
          </cell>
          <cell r="J193">
            <v>0.38461538461538464</v>
          </cell>
          <cell r="K193">
            <v>0.55555555555555558</v>
          </cell>
          <cell r="L193" t="e">
            <v>#NUM!</v>
          </cell>
          <cell r="M193">
            <v>70710.67811865476</v>
          </cell>
          <cell r="N193">
            <v>0.20203050891044216</v>
          </cell>
          <cell r="O193">
            <v>1</v>
          </cell>
        </row>
        <row r="194">
          <cell r="B194" t="str">
            <v>ADVANCES &amp; OTHER CURRENT ASSETS</v>
          </cell>
          <cell r="I194" t="e">
            <v>#DIV/0!</v>
          </cell>
          <cell r="J194">
            <v>0</v>
          </cell>
          <cell r="K194" t="e">
            <v>#DIV/0!</v>
          </cell>
          <cell r="L194" t="str">
            <v/>
          </cell>
          <cell r="M194" t="e">
            <v>#DIV/0!</v>
          </cell>
          <cell r="N194" t="e">
            <v>#DIV/0!</v>
          </cell>
          <cell r="O194" t="str">
            <v/>
          </cell>
        </row>
        <row r="195">
          <cell r="B195" t="str">
            <v>PREPAID EXPENSES</v>
          </cell>
          <cell r="I195" t="e">
            <v>#DIV/0!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  <cell r="N195" t="e">
            <v>#DIV/0!</v>
          </cell>
          <cell r="O195" t="str">
            <v/>
          </cell>
        </row>
        <row r="196"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B197" t="str">
            <v>TOTAL CURRENT ASSETS:</v>
          </cell>
          <cell r="C197">
            <v>0</v>
          </cell>
          <cell r="D197">
            <v>0</v>
          </cell>
          <cell r="E197">
            <v>0</v>
          </cell>
          <cell r="F197">
            <v>650000</v>
          </cell>
          <cell r="G197">
            <v>800000</v>
          </cell>
          <cell r="I197">
            <v>483333.33333333331</v>
          </cell>
          <cell r="J197">
            <v>0.76923076923076927</v>
          </cell>
          <cell r="K197">
            <v>0.76719576719576721</v>
          </cell>
          <cell r="L197" t="e">
            <v>#NUM!</v>
          </cell>
          <cell r="M197">
            <v>425245.0274057691</v>
          </cell>
          <cell r="N197">
            <v>0.87981729808090159</v>
          </cell>
          <cell r="O197">
            <v>0.99899246395696162</v>
          </cell>
        </row>
        <row r="198"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 </v>
          </cell>
          <cell r="N198" t="str">
            <v xml:space="preserve"> </v>
          </cell>
          <cell r="O198" t="str">
            <v xml:space="preserve"> </v>
          </cell>
        </row>
        <row r="199">
          <cell r="B199" t="str">
            <v>FIXED ASSETS</v>
          </cell>
          <cell r="D199" t="str">
            <v xml:space="preserve"> </v>
          </cell>
          <cell r="J199" t="str">
            <v xml:space="preserve"> </v>
          </cell>
          <cell r="O199" t="str">
            <v/>
          </cell>
        </row>
        <row r="200">
          <cell r="B200" t="str">
            <v>LAND</v>
          </cell>
          <cell r="I200" t="str">
            <v xml:space="preserve"> </v>
          </cell>
          <cell r="J200" t="str">
            <v xml:space="preserve"> </v>
          </cell>
          <cell r="O200" t="str">
            <v/>
          </cell>
        </row>
        <row r="201">
          <cell r="B201" t="str">
            <v xml:space="preserve">BUILDINGS/LEASE IMPROVEMENTS </v>
          </cell>
          <cell r="I201" t="str">
            <v xml:space="preserve"> </v>
          </cell>
          <cell r="J201" t="str">
            <v xml:space="preserve"> </v>
          </cell>
          <cell r="O201" t="str">
            <v/>
          </cell>
        </row>
        <row r="202">
          <cell r="B202" t="str">
            <v>PLANT&amp; EQUIPMENT</v>
          </cell>
          <cell r="F202">
            <v>250000</v>
          </cell>
          <cell r="G202">
            <v>350000</v>
          </cell>
          <cell r="I202">
            <v>300000</v>
          </cell>
          <cell r="J202">
            <v>0.33653846153846156</v>
          </cell>
          <cell r="K202">
            <v>0.47619047619047616</v>
          </cell>
          <cell r="L202" t="e">
            <v>#NUM!</v>
          </cell>
          <cell r="M202">
            <v>70710.67811865476</v>
          </cell>
          <cell r="N202">
            <v>0.23570226039551587</v>
          </cell>
          <cell r="O202">
            <v>1</v>
          </cell>
        </row>
        <row r="203">
          <cell r="B203" t="str">
            <v>OFFICE EQUIPMENT</v>
          </cell>
          <cell r="I203" t="e">
            <v>#DIV/0!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/>
          </cell>
          <cell r="N203" t="str">
            <v xml:space="preserve"> </v>
          </cell>
          <cell r="O203" t="str">
            <v/>
          </cell>
        </row>
        <row r="204">
          <cell r="B204" t="str">
            <v>TRANSPORTATION EQUIPMENT</v>
          </cell>
          <cell r="I204" t="e">
            <v>#DIV/0!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/>
          </cell>
          <cell r="N204" t="str">
            <v xml:space="preserve"> </v>
          </cell>
          <cell r="O204" t="str">
            <v/>
          </cell>
        </row>
        <row r="205">
          <cell r="B205" t="str">
            <v>(LESS: ACCUMULATED DEPRECIATION EXPENSE)</v>
          </cell>
          <cell r="C205">
            <v>0</v>
          </cell>
          <cell r="D205">
            <v>0</v>
          </cell>
          <cell r="E205">
            <v>0</v>
          </cell>
          <cell r="F205">
            <v>-50000</v>
          </cell>
          <cell r="G205">
            <v>-110000</v>
          </cell>
          <cell r="I205">
            <v>-53333.333333333336</v>
          </cell>
          <cell r="J205">
            <v>-0.10576923076923077</v>
          </cell>
          <cell r="K205">
            <v>-8.4656084656084665E-2</v>
          </cell>
          <cell r="L205" t="str">
            <v/>
          </cell>
          <cell r="M205">
            <v>55075.705472861024</v>
          </cell>
          <cell r="N205">
            <v>-1.0326694776161442</v>
          </cell>
          <cell r="O205">
            <v>-0.93804649131014683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 </v>
          </cell>
          <cell r="M206" t="str">
            <v xml:space="preserve"> </v>
          </cell>
          <cell r="N206" t="str">
            <v xml:space="preserve"> </v>
          </cell>
          <cell r="O206" t="str">
            <v/>
          </cell>
        </row>
        <row r="207">
          <cell r="B207" t="str">
            <v>TOTAL NET FIXED ASSETS:</v>
          </cell>
          <cell r="F207">
            <v>200000</v>
          </cell>
          <cell r="G207">
            <v>240000</v>
          </cell>
          <cell r="I207">
            <v>220000</v>
          </cell>
          <cell r="J207">
            <v>0.23076923076923078</v>
          </cell>
          <cell r="K207">
            <v>0.34920634920634919</v>
          </cell>
          <cell r="L207" t="e">
            <v>#NUM!</v>
          </cell>
          <cell r="M207">
            <v>28284.2712474619</v>
          </cell>
          <cell r="N207">
            <v>0.12856486930664501</v>
          </cell>
          <cell r="O207">
            <v>1</v>
          </cell>
        </row>
        <row r="208">
          <cell r="J208" t="str">
            <v xml:space="preserve"> </v>
          </cell>
          <cell r="O208" t="str">
            <v xml:space="preserve"> </v>
          </cell>
        </row>
        <row r="209">
          <cell r="B209" t="str">
            <v>OTHER ASSETS</v>
          </cell>
        </row>
        <row r="210">
          <cell r="B210" t="str">
            <v>OTHER INTANGIBLE ASSETS</v>
          </cell>
          <cell r="I210" t="e">
            <v>#DIV/0!</v>
          </cell>
          <cell r="J210" t="str">
            <v xml:space="preserve"> </v>
          </cell>
          <cell r="O210" t="str">
            <v xml:space="preserve"> </v>
          </cell>
        </row>
        <row r="211">
          <cell r="B211" t="str">
            <v>(LESS: ACCUMULATED AMORTIZATION)</v>
          </cell>
          <cell r="I211" t="e">
            <v>#DIV/0!</v>
          </cell>
          <cell r="J211" t="str">
            <v xml:space="preserve"> </v>
          </cell>
          <cell r="K211" t="str">
            <v xml:space="preserve"> </v>
          </cell>
          <cell r="L211" t="str">
            <v/>
          </cell>
          <cell r="M211" t="str">
            <v xml:space="preserve"> </v>
          </cell>
          <cell r="N211" t="str">
            <v xml:space="preserve"> </v>
          </cell>
          <cell r="O211" t="str">
            <v xml:space="preserve"> </v>
          </cell>
        </row>
        <row r="212">
          <cell r="B212" t="str">
            <v>TOTAL OTHER ASSETS: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>
            <v>0</v>
          </cell>
          <cell r="K212">
            <v>0</v>
          </cell>
          <cell r="L212" t="str">
            <v/>
          </cell>
          <cell r="M212">
            <v>0</v>
          </cell>
          <cell r="N212" t="str">
            <v/>
          </cell>
          <cell r="O212" t="str">
            <v/>
          </cell>
        </row>
        <row r="213"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  <cell r="N213" t="str">
            <v xml:space="preserve"> </v>
          </cell>
          <cell r="O213" t="str">
            <v xml:space="preserve"> </v>
          </cell>
        </row>
        <row r="214">
          <cell r="B214" t="str">
            <v>TOTAL ASSETS:</v>
          </cell>
          <cell r="C214">
            <v>0</v>
          </cell>
          <cell r="D214">
            <v>0</v>
          </cell>
          <cell r="E214">
            <v>0</v>
          </cell>
          <cell r="F214">
            <v>850000</v>
          </cell>
          <cell r="G214">
            <v>1040000</v>
          </cell>
          <cell r="I214">
            <v>630000</v>
          </cell>
          <cell r="J214">
            <v>1</v>
          </cell>
          <cell r="K214">
            <v>1</v>
          </cell>
          <cell r="L214" t="e">
            <v>#NUM!</v>
          </cell>
          <cell r="M214">
            <v>553805.01984001556</v>
          </cell>
          <cell r="N214">
            <v>0.87905558704764375</v>
          </cell>
          <cell r="O214">
            <v>0.99876041187638875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I215" t="str">
            <v xml:space="preserve"> </v>
          </cell>
          <cell r="N215" t="str">
            <v xml:space="preserve"> </v>
          </cell>
        </row>
        <row r="216">
          <cell r="B216" t="str">
            <v>LIABILITIES:</v>
          </cell>
          <cell r="C216">
            <v>2006</v>
          </cell>
          <cell r="D216">
            <v>2007</v>
          </cell>
          <cell r="E216">
            <v>2008</v>
          </cell>
          <cell r="F216">
            <v>2009</v>
          </cell>
          <cell r="G216">
            <v>2010</v>
          </cell>
        </row>
        <row r="217">
          <cell r="B217" t="str">
            <v>CURRENT LIABILITIES</v>
          </cell>
        </row>
        <row r="218">
          <cell r="B218" t="str">
            <v>ACCOUNTS PAYABLE</v>
          </cell>
          <cell r="F218">
            <v>200000</v>
          </cell>
          <cell r="G218">
            <v>271250</v>
          </cell>
          <cell r="I218">
            <v>235625</v>
          </cell>
          <cell r="J218">
            <v>0.26081730769230771</v>
          </cell>
          <cell r="K218">
            <v>0.37400793650793651</v>
          </cell>
          <cell r="L218" t="e">
            <v>#NUM!</v>
          </cell>
          <cell r="M218">
            <v>50381.358159541509</v>
          </cell>
          <cell r="N218">
            <v>0.21382008767975177</v>
          </cell>
          <cell r="O218">
            <v>1</v>
          </cell>
        </row>
        <row r="219">
          <cell r="B219" t="str">
            <v>OTHER PAYABLES</v>
          </cell>
          <cell r="F219">
            <v>75000</v>
          </cell>
          <cell r="G219">
            <v>75000</v>
          </cell>
          <cell r="I219">
            <v>75000</v>
          </cell>
          <cell r="J219">
            <v>7.2115384615384609E-2</v>
          </cell>
          <cell r="K219" t="str">
            <v xml:space="preserve"> </v>
          </cell>
          <cell r="L219" t="e">
            <v>#NUM!</v>
          </cell>
          <cell r="M219" t="str">
            <v xml:space="preserve"> </v>
          </cell>
          <cell r="N219">
            <v>0</v>
          </cell>
          <cell r="O219" t="e">
            <v>#DIV/0!</v>
          </cell>
        </row>
        <row r="220">
          <cell r="B220" t="str">
            <v>UNEARNED INCOME OR DEPOSITS</v>
          </cell>
          <cell r="I220" t="e">
            <v>#DIV/0!</v>
          </cell>
          <cell r="J220">
            <v>0</v>
          </cell>
          <cell r="K220" t="e">
            <v>#DIV/0!</v>
          </cell>
          <cell r="L220" t="str">
            <v/>
          </cell>
          <cell r="M220" t="e">
            <v>#DIV/0!</v>
          </cell>
          <cell r="N220" t="e">
            <v>#DIV/0!</v>
          </cell>
          <cell r="O220" t="str">
            <v/>
          </cell>
        </row>
        <row r="221">
          <cell r="B221" t="str">
            <v>LINE OF CREDIT</v>
          </cell>
          <cell r="F221">
            <v>200000</v>
          </cell>
          <cell r="G221">
            <v>150000</v>
          </cell>
          <cell r="I221">
            <v>175000</v>
          </cell>
          <cell r="J221">
            <v>0.14423076923076922</v>
          </cell>
          <cell r="K221" t="str">
            <v xml:space="preserve"> </v>
          </cell>
          <cell r="L221" t="e">
            <v>#NUM!</v>
          </cell>
          <cell r="M221" t="str">
            <v xml:space="preserve"> </v>
          </cell>
          <cell r="N221">
            <v>0</v>
          </cell>
          <cell r="O221">
            <v>-1</v>
          </cell>
        </row>
        <row r="222">
          <cell r="B222" t="str">
            <v>CURRENT PORTION OF LONG TERM DEBT &amp; LEASES</v>
          </cell>
          <cell r="F222">
            <v>40000</v>
          </cell>
          <cell r="G222">
            <v>40000</v>
          </cell>
          <cell r="I222">
            <v>40000</v>
          </cell>
          <cell r="J222">
            <v>3.8461538461538464E-2</v>
          </cell>
          <cell r="K222" t="str">
            <v xml:space="preserve"> </v>
          </cell>
          <cell r="L222" t="e">
            <v>#NUM!</v>
          </cell>
          <cell r="M222" t="str">
            <v xml:space="preserve"> </v>
          </cell>
          <cell r="N222">
            <v>0</v>
          </cell>
          <cell r="O222" t="e">
            <v>#DIV/0!</v>
          </cell>
        </row>
        <row r="223">
          <cell r="B223" t="str">
            <v>LINE of CREDIT  LIMIT</v>
          </cell>
          <cell r="C223" t="str">
            <v>$</v>
          </cell>
          <cell r="D223" t="str">
            <v>$</v>
          </cell>
          <cell r="E223" t="str">
            <v>$</v>
          </cell>
          <cell r="F223" t="str">
            <v>$</v>
          </cell>
          <cell r="G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M223" t="str">
            <v xml:space="preserve">  </v>
          </cell>
          <cell r="N223" t="str">
            <v/>
          </cell>
          <cell r="O223" t="str">
            <v/>
          </cell>
        </row>
        <row r="224">
          <cell r="B224" t="str">
            <v>TOTAL CURRENT LIABILITIES:</v>
          </cell>
          <cell r="C224">
            <v>0</v>
          </cell>
          <cell r="D224">
            <v>0</v>
          </cell>
          <cell r="E224">
            <v>0</v>
          </cell>
          <cell r="F224">
            <v>515000</v>
          </cell>
          <cell r="G224">
            <v>536250</v>
          </cell>
          <cell r="I224">
            <v>350416.66666666669</v>
          </cell>
          <cell r="J224">
            <v>0.515625</v>
          </cell>
          <cell r="K224">
            <v>0.55621693121693128</v>
          </cell>
          <cell r="L224" t="e">
            <v>#NUM!</v>
          </cell>
          <cell r="M224">
            <v>303655.67808511888</v>
          </cell>
          <cell r="N224">
            <v>0.86655603734159958</v>
          </cell>
          <cell r="O224">
            <v>0.98253064291322523</v>
          </cell>
        </row>
        <row r="226">
          <cell r="D226" t="str">
            <v xml:space="preserve"> </v>
          </cell>
          <cell r="J226">
            <v>0.25360576923076927</v>
          </cell>
          <cell r="K226">
            <v>0.21097883597883593</v>
          </cell>
          <cell r="L226" t="str">
            <v>WORKING CAPITAL GAP with CASH BALANCE</v>
          </cell>
        </row>
        <row r="227">
          <cell r="J227">
            <v>0.2055288461538462</v>
          </cell>
          <cell r="K227">
            <v>0.13161375661375657</v>
          </cell>
          <cell r="L227" t="str">
            <v>WORKING CAPITAL GAP without CASH BALANCE</v>
          </cell>
        </row>
        <row r="228">
          <cell r="B228" t="str">
            <v>LONG TERM LIABILITIES</v>
          </cell>
          <cell r="J228" t="str">
            <v xml:space="preserve"> </v>
          </cell>
          <cell r="K228" t="str">
            <v xml:space="preserve">  </v>
          </cell>
          <cell r="L228" t="str">
            <v xml:space="preserve"> </v>
          </cell>
          <cell r="M228" t="str">
            <v xml:space="preserve"> </v>
          </cell>
          <cell r="N228" t="str">
            <v xml:space="preserve"> </v>
          </cell>
          <cell r="O228" t="str">
            <v xml:space="preserve"> </v>
          </cell>
        </row>
        <row r="229">
          <cell r="B229" t="str">
            <v xml:space="preserve">LONG TERM DEBT </v>
          </cell>
          <cell r="F229">
            <v>200000</v>
          </cell>
          <cell r="G229">
            <v>160000</v>
          </cell>
          <cell r="I229">
            <v>180000</v>
          </cell>
          <cell r="J229">
            <v>0.15384615384615385</v>
          </cell>
          <cell r="K229">
            <v>0.2857142857142857</v>
          </cell>
          <cell r="L229" t="e">
            <v>#NUM!</v>
          </cell>
          <cell r="M229">
            <v>28284.2712474619</v>
          </cell>
          <cell r="N229">
            <v>0.15713484026367722</v>
          </cell>
          <cell r="O229">
            <v>-1</v>
          </cell>
        </row>
        <row r="230">
          <cell r="B230" t="str">
            <v>CAPITAL LEASE</v>
          </cell>
          <cell r="I230" t="e">
            <v>#DIV/0!</v>
          </cell>
          <cell r="J230" t="str">
            <v xml:space="preserve"> </v>
          </cell>
          <cell r="O230" t="str">
            <v/>
          </cell>
        </row>
        <row r="231">
          <cell r="B231" t="str">
            <v>MORTGAGE LOANS</v>
          </cell>
          <cell r="I231" t="e">
            <v>#DIV/0!</v>
          </cell>
          <cell r="J231" t="str">
            <v xml:space="preserve"> </v>
          </cell>
          <cell r="O231" t="str">
            <v/>
          </cell>
        </row>
        <row r="232">
          <cell r="B232" t="str">
            <v>OTHER LOANS PAYABLE</v>
          </cell>
          <cell r="I232" t="e">
            <v>#DIV/0!</v>
          </cell>
          <cell r="J232" t="str">
            <v xml:space="preserve"> </v>
          </cell>
          <cell r="O232" t="str">
            <v/>
          </cell>
        </row>
        <row r="233">
          <cell r="B233" t="str">
            <v>SHAREHOLDERS' LOANS</v>
          </cell>
          <cell r="I233" t="e">
            <v>#DIV/0!</v>
          </cell>
          <cell r="J233" t="str">
            <v xml:space="preserve"> </v>
          </cell>
          <cell r="K233" t="str">
            <v xml:space="preserve"> </v>
          </cell>
          <cell r="L233" t="str">
            <v/>
          </cell>
          <cell r="M233" t="str">
            <v xml:space="preserve"> </v>
          </cell>
          <cell r="N233" t="str">
            <v xml:space="preserve"> </v>
          </cell>
          <cell r="O233" t="str">
            <v/>
          </cell>
        </row>
        <row r="234">
          <cell r="B234" t="str">
            <v>LESS CURRENT PORTION OF LONG TERM DEBT</v>
          </cell>
          <cell r="C234">
            <v>0</v>
          </cell>
          <cell r="D234">
            <v>0</v>
          </cell>
          <cell r="E234">
            <v>0</v>
          </cell>
          <cell r="F234">
            <v>-40000</v>
          </cell>
          <cell r="G234">
            <v>-40000</v>
          </cell>
          <cell r="I234">
            <v>-26666.666666666668</v>
          </cell>
          <cell r="J234" t="str">
            <v xml:space="preserve"> </v>
          </cell>
          <cell r="K234" t="str">
            <v xml:space="preserve"> </v>
          </cell>
          <cell r="L234" t="str">
            <v/>
          </cell>
          <cell r="M234" t="str">
            <v xml:space="preserve"> </v>
          </cell>
          <cell r="N234" t="str">
            <v xml:space="preserve"> </v>
          </cell>
          <cell r="O234" t="str">
            <v xml:space="preserve"> </v>
          </cell>
        </row>
        <row r="236">
          <cell r="B236" t="str">
            <v>TOTAL LONG TERM DEBT</v>
          </cell>
          <cell r="C236">
            <v>0</v>
          </cell>
          <cell r="D236">
            <v>0</v>
          </cell>
          <cell r="E236">
            <v>0</v>
          </cell>
          <cell r="F236">
            <v>160000</v>
          </cell>
          <cell r="G236">
            <v>120000</v>
          </cell>
          <cell r="I236">
            <v>93333.333333333328</v>
          </cell>
          <cell r="J236">
            <v>0.11538461538461539</v>
          </cell>
          <cell r="K236">
            <v>0.14814814814814814</v>
          </cell>
          <cell r="L236" t="e">
            <v>#NUM!</v>
          </cell>
          <cell r="M236">
            <v>83266.639978645311</v>
          </cell>
          <cell r="N236">
            <v>0.89214257119977125</v>
          </cell>
          <cell r="O236">
            <v>0.89393207488613913</v>
          </cell>
        </row>
        <row r="238">
          <cell r="B238" t="str">
            <v>OTHER LONG TERM LIABILITIES</v>
          </cell>
        </row>
        <row r="239">
          <cell r="B239" t="str">
            <v>DEFERRED TAX LIABILITY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 xml:space="preserve"> </v>
          </cell>
          <cell r="O239" t="str">
            <v/>
          </cell>
        </row>
        <row r="240">
          <cell r="J240" t="str">
            <v xml:space="preserve"> </v>
          </cell>
          <cell r="O240" t="str">
            <v xml:space="preserve"> </v>
          </cell>
        </row>
        <row r="241">
          <cell r="B241" t="str">
            <v>TOTAL LIABILITIES:</v>
          </cell>
          <cell r="C241">
            <v>0</v>
          </cell>
          <cell r="D241">
            <v>0</v>
          </cell>
          <cell r="E241">
            <v>0</v>
          </cell>
          <cell r="F241">
            <v>675000</v>
          </cell>
          <cell r="G241">
            <v>656250</v>
          </cell>
          <cell r="I241">
            <v>443750</v>
          </cell>
          <cell r="J241">
            <v>0.63100961538461542</v>
          </cell>
          <cell r="K241">
            <v>0.70436507936507942</v>
          </cell>
          <cell r="L241" t="e">
            <v>#NUM!</v>
          </cell>
          <cell r="M241">
            <v>384413.10786704451</v>
          </cell>
          <cell r="N241">
            <v>0.86628305998207211</v>
          </cell>
          <cell r="O241">
            <v>0.96975290703943617</v>
          </cell>
        </row>
        <row r="242">
          <cell r="J242" t="str">
            <v xml:space="preserve"> </v>
          </cell>
          <cell r="K242" t="str">
            <v xml:space="preserve"> </v>
          </cell>
          <cell r="L242" t="str">
            <v xml:space="preserve">  </v>
          </cell>
          <cell r="M242" t="str">
            <v xml:space="preserve"> </v>
          </cell>
          <cell r="N242" t="str">
            <v xml:space="preserve"> </v>
          </cell>
          <cell r="O242" t="str">
            <v xml:space="preserve">  </v>
          </cell>
        </row>
        <row r="243">
          <cell r="B243" t="str">
            <v>STOCKHOLDERS' EQUITY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  <cell r="N243" t="str">
            <v xml:space="preserve"> </v>
          </cell>
          <cell r="O243" t="str">
            <v xml:space="preserve"> </v>
          </cell>
        </row>
        <row r="244">
          <cell r="B244" t="str">
            <v>COMMON STOCK - CUMULATIVE</v>
          </cell>
          <cell r="F244">
            <v>100000</v>
          </cell>
          <cell r="G244">
            <v>258750</v>
          </cell>
          <cell r="I244">
            <v>179375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  <cell r="N244" t="str">
            <v xml:space="preserve"> </v>
          </cell>
          <cell r="O244" t="str">
            <v xml:space="preserve"> </v>
          </cell>
        </row>
        <row r="245">
          <cell r="B245" t="str">
            <v>OTHER PAID-IN CAPITAL or DISTRIBUTIONS -Cumulative</v>
          </cell>
          <cell r="I245" t="e">
            <v>#DIV/0!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B246" t="str">
            <v>RETAINED EARNINGS-BEGINNING</v>
          </cell>
          <cell r="F246">
            <v>0</v>
          </cell>
          <cell r="G246">
            <v>75000</v>
          </cell>
          <cell r="I246">
            <v>37500</v>
          </cell>
          <cell r="J246">
            <v>7.2115384615384609E-2</v>
          </cell>
          <cell r="K246">
            <v>5.9523809523809521E-2</v>
          </cell>
          <cell r="L246" t="e">
            <v>#NUM!</v>
          </cell>
          <cell r="M246">
            <v>53033.008588991062</v>
          </cell>
          <cell r="N246">
            <v>1.4142135623730949</v>
          </cell>
          <cell r="O246">
            <v>1</v>
          </cell>
        </row>
        <row r="247">
          <cell r="B247" t="str">
            <v>NET INCOME</v>
          </cell>
          <cell r="C247">
            <v>0</v>
          </cell>
          <cell r="D247">
            <v>0</v>
          </cell>
          <cell r="E247">
            <v>0</v>
          </cell>
          <cell r="F247">
            <v>75000</v>
          </cell>
          <cell r="G247">
            <v>50000.002500000002</v>
          </cell>
          <cell r="I247">
            <v>41666.667500000003</v>
          </cell>
          <cell r="J247">
            <v>4.8076925480769236E-2</v>
          </cell>
          <cell r="K247">
            <v>6.6137567460317459E-2</v>
          </cell>
          <cell r="L247" t="e">
            <v>#NUM!</v>
          </cell>
          <cell r="M247">
            <v>38188.131064071058</v>
          </cell>
          <cell r="N247">
            <v>0.9165151272074028</v>
          </cell>
          <cell r="O247">
            <v>0.84955101639829</v>
          </cell>
        </row>
        <row r="248">
          <cell r="B248" t="str">
            <v>Tax Effect Distributions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 t="str">
            <v xml:space="preserve"> </v>
          </cell>
          <cell r="O248" t="str">
            <v xml:space="preserve"> </v>
          </cell>
        </row>
        <row r="249">
          <cell r="B249" t="str">
            <v>Dividend Distributions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</row>
        <row r="250">
          <cell r="B250" t="str">
            <v>Other Distributions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 xml:space="preserve"> </v>
          </cell>
        </row>
        <row r="251">
          <cell r="B251" t="str">
            <v>RETAINED EARNINGS-ENDING</v>
          </cell>
          <cell r="C251">
            <v>0</v>
          </cell>
          <cell r="D251">
            <v>0</v>
          </cell>
          <cell r="E251">
            <v>0</v>
          </cell>
          <cell r="F251">
            <v>75000</v>
          </cell>
          <cell r="G251">
            <v>125000.0025</v>
          </cell>
          <cell r="I251">
            <v>66666.667499999996</v>
          </cell>
          <cell r="J251">
            <v>0.12019231009615385</v>
          </cell>
          <cell r="K251">
            <v>0.10582010714285714</v>
          </cell>
          <cell r="L251" t="e">
            <v>#NUM!</v>
          </cell>
          <cell r="M251">
            <v>62915.2881195554</v>
          </cell>
          <cell r="N251">
            <v>0.94372930999671467</v>
          </cell>
          <cell r="O251">
            <v>0.98266882057049165</v>
          </cell>
        </row>
        <row r="252">
          <cell r="B252" t="str">
            <v>LESS TREASURY STOCK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I252">
            <v>0</v>
          </cell>
          <cell r="J252" t="str">
            <v xml:space="preserve"> </v>
          </cell>
          <cell r="K252" t="str">
            <v xml:space="preserve"> </v>
          </cell>
          <cell r="L252" t="str">
            <v/>
          </cell>
        </row>
        <row r="253">
          <cell r="B253" t="str">
            <v>EQUITY:</v>
          </cell>
          <cell r="C253">
            <v>0</v>
          </cell>
          <cell r="D253">
            <v>0</v>
          </cell>
          <cell r="E253">
            <v>0</v>
          </cell>
          <cell r="F253">
            <v>175000</v>
          </cell>
          <cell r="G253">
            <v>383750.0025</v>
          </cell>
          <cell r="I253">
            <v>186250.00083333332</v>
          </cell>
          <cell r="J253">
            <v>0.36899038701923076</v>
          </cell>
          <cell r="K253">
            <v>0.29563492195767194</v>
          </cell>
          <cell r="L253" t="e">
            <v>#NUM!</v>
          </cell>
          <cell r="M253">
            <v>192122.19547400036</v>
          </cell>
          <cell r="N253">
            <v>1.0315285616880174</v>
          </cell>
          <cell r="O253">
            <v>0.93863596234149416</v>
          </cell>
        </row>
        <row r="254">
          <cell r="B254" t="str">
            <v>Annual Equity Percentage Changes</v>
          </cell>
          <cell r="D254" t="e">
            <v>#DIV/0!</v>
          </cell>
          <cell r="E254" t="e">
            <v>#DIV/0!</v>
          </cell>
          <cell r="F254" t="e">
            <v>#DIV/0!</v>
          </cell>
          <cell r="G254">
            <v>1.1928571571428572</v>
          </cell>
          <cell r="I254" t="e">
            <v>#DIV/0!</v>
          </cell>
        </row>
        <row r="255">
          <cell r="B255" t="str">
            <v>Share Price</v>
          </cell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>
            <v>5.46</v>
          </cell>
        </row>
        <row r="256">
          <cell r="B256" t="str">
            <v>Shares Outstanding</v>
          </cell>
          <cell r="C256" t="str">
            <v>Book Equity Pricing</v>
          </cell>
          <cell r="G256">
            <v>100000</v>
          </cell>
          <cell r="I256" t="str">
            <v xml:space="preserve"> </v>
          </cell>
        </row>
        <row r="257">
          <cell r="B257" t="str">
            <v>Market Capitalization of Equity</v>
          </cell>
          <cell r="G257">
            <v>546000</v>
          </cell>
          <cell r="I257" t="str">
            <v xml:space="preserve"> </v>
          </cell>
        </row>
        <row r="258">
          <cell r="B258" t="str">
            <v>MV Equity to Book Equity</v>
          </cell>
          <cell r="G258">
            <v>1.4228012936625323</v>
          </cell>
          <cell r="I258" t="str">
            <v xml:space="preserve"> </v>
          </cell>
        </row>
        <row r="259">
          <cell r="B259" t="str">
            <v>After-Tax Current Yield on MV Equity (plus dividends)</v>
          </cell>
          <cell r="C259" t="str">
            <v xml:space="preserve"> </v>
          </cell>
          <cell r="G259">
            <v>9.1575096153846153E-2</v>
          </cell>
          <cell r="I259" t="str">
            <v xml:space="preserve"> </v>
          </cell>
          <cell r="J259" t="str">
            <v xml:space="preserve"> </v>
          </cell>
          <cell r="O259" t="str">
            <v xml:space="preserve"> </v>
          </cell>
        </row>
        <row r="260">
          <cell r="B260" t="str">
            <v>After-Tax Dividend Yield Based on MV Equity</v>
          </cell>
          <cell r="G260">
            <v>0</v>
          </cell>
        </row>
        <row r="261">
          <cell r="B261" t="str">
            <v>TOTAL LIABILITIES &amp; NET WORTH:</v>
          </cell>
          <cell r="C261">
            <v>0</v>
          </cell>
          <cell r="D261">
            <v>0</v>
          </cell>
          <cell r="E261">
            <v>0</v>
          </cell>
          <cell r="F261">
            <v>850000</v>
          </cell>
          <cell r="G261">
            <v>1040000.0024999999</v>
          </cell>
          <cell r="I261">
            <v>630000.00083333335</v>
          </cell>
          <cell r="J261">
            <v>1.000000002403846</v>
          </cell>
          <cell r="K261">
            <v>1.0000000013227515</v>
          </cell>
          <cell r="L261" t="e">
            <v>#NUM!</v>
          </cell>
          <cell r="M261">
            <v>553805.02076543146</v>
          </cell>
          <cell r="N261">
            <v>0.87905558735378586</v>
          </cell>
          <cell r="O261">
            <v>0.99876041197594612</v>
          </cell>
        </row>
        <row r="262">
          <cell r="B262" t="str">
            <v>Check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-2.4999999441206455E-3</v>
          </cell>
          <cell r="I262" t="str">
            <v xml:space="preserve"> </v>
          </cell>
          <cell r="J262" t="str">
            <v xml:space="preserve"> </v>
          </cell>
          <cell r="K262" t="str">
            <v xml:space="preserve"> </v>
          </cell>
          <cell r="L262" t="str">
            <v xml:space="preserve"> </v>
          </cell>
          <cell r="M262" t="str">
            <v xml:space="preserve"> </v>
          </cell>
          <cell r="N262" t="str">
            <v xml:space="preserve"> </v>
          </cell>
          <cell r="O262" t="str">
            <v xml:space="preserve"> </v>
          </cell>
        </row>
        <row r="263">
          <cell r="B263" t="str">
            <v xml:space="preserve"> </v>
          </cell>
          <cell r="C263">
            <v>2006</v>
          </cell>
          <cell r="D263">
            <v>2007</v>
          </cell>
          <cell r="E263">
            <v>2008</v>
          </cell>
          <cell r="F263">
            <v>2009</v>
          </cell>
          <cell r="G263">
            <v>2010</v>
          </cell>
          <cell r="I263" t="str">
            <v>AVERAGE</v>
          </cell>
        </row>
        <row r="264">
          <cell r="B264" t="str">
            <v>SUSTAINABLE REVENUE GROWTH:</v>
          </cell>
        </row>
        <row r="265">
          <cell r="B265" t="str">
            <v xml:space="preserve"> </v>
          </cell>
        </row>
        <row r="266">
          <cell r="B266" t="str">
            <v>PROFIT MARGIN TO REVENUES</v>
          </cell>
          <cell r="C266" t="str">
            <v/>
          </cell>
          <cell r="D266" t="str">
            <v/>
          </cell>
          <cell r="E266" t="str">
            <v/>
          </cell>
          <cell r="F266">
            <v>7.4999999999999997E-2</v>
          </cell>
          <cell r="G266">
            <v>3.8461540384615384E-2</v>
          </cell>
          <cell r="I266">
            <v>5.673077019230769E-2</v>
          </cell>
        </row>
        <row r="267">
          <cell r="B267" t="str">
            <v>TOTAL ASSETS TO REVENUES</v>
          </cell>
          <cell r="C267" t="str">
            <v/>
          </cell>
          <cell r="D267" t="str">
            <v/>
          </cell>
          <cell r="E267" t="str">
            <v/>
          </cell>
          <cell r="F267">
            <v>0.85</v>
          </cell>
          <cell r="G267">
            <v>0.8</v>
          </cell>
          <cell r="I267">
            <v>0.82499999999999996</v>
          </cell>
        </row>
        <row r="268">
          <cell r="B268" t="str">
            <v>RETENTION RATIO - CURRENT RETAINED to NET INC.</v>
          </cell>
          <cell r="C268" t="str">
            <v/>
          </cell>
          <cell r="D268" t="str">
            <v/>
          </cell>
          <cell r="E268" t="str">
            <v/>
          </cell>
          <cell r="F268">
            <v>1</v>
          </cell>
          <cell r="G268">
            <v>1</v>
          </cell>
          <cell r="I268">
            <v>1</v>
          </cell>
        </row>
        <row r="269">
          <cell r="B269" t="str">
            <v>RETENTION RATIO - CURRENT RETAINED to NET INC. - ADJ.</v>
          </cell>
          <cell r="C269" t="str">
            <v/>
          </cell>
          <cell r="D269" t="str">
            <v/>
          </cell>
          <cell r="E269" t="str">
            <v/>
          </cell>
          <cell r="F269">
            <v>1</v>
          </cell>
          <cell r="G269">
            <v>1</v>
          </cell>
          <cell r="I269">
            <v>1</v>
          </cell>
        </row>
        <row r="270">
          <cell r="B270" t="str">
            <v>RETURN ON EQUITY (ROE)</v>
          </cell>
          <cell r="C270" t="str">
            <v xml:space="preserve"> </v>
          </cell>
          <cell r="D270" t="str">
            <v/>
          </cell>
          <cell r="E270" t="str">
            <v/>
          </cell>
          <cell r="F270">
            <v>0.42857142857142855</v>
          </cell>
          <cell r="G270">
            <v>0.1302931652749631</v>
          </cell>
          <cell r="I270">
            <v>0.27943229692319582</v>
          </cell>
        </row>
        <row r="271">
          <cell r="B271" t="str">
            <v>RETURN ON ASSETS (ROA)</v>
          </cell>
          <cell r="C271" t="str">
            <v xml:space="preserve"> </v>
          </cell>
          <cell r="D271" t="str">
            <v/>
          </cell>
          <cell r="E271" t="str">
            <v/>
          </cell>
          <cell r="F271">
            <v>0.11470588235294117</v>
          </cell>
          <cell r="G271">
            <v>7.1874999999999994E-2</v>
          </cell>
          <cell r="I271">
            <v>9.329044117647059E-2</v>
          </cell>
        </row>
        <row r="272">
          <cell r="B272" t="str">
            <v>DEBT RATIO</v>
          </cell>
          <cell r="C272" t="str">
            <v/>
          </cell>
          <cell r="D272" t="str">
            <v/>
          </cell>
          <cell r="E272" t="str">
            <v/>
          </cell>
          <cell r="F272">
            <v>0.91428571428571426</v>
          </cell>
          <cell r="G272">
            <v>0.31270358102473239</v>
          </cell>
          <cell r="I272">
            <v>0.61349464765522332</v>
          </cell>
        </row>
        <row r="273">
          <cell r="B273" t="str">
            <v>Green = continue  Amber = warning  Red = danger</v>
          </cell>
          <cell r="C273" t="str">
            <v xml:space="preserve"> </v>
          </cell>
          <cell r="D273" t="str">
            <v xml:space="preserve"> </v>
          </cell>
          <cell r="E273" t="str">
            <v xml:space="preserve"> </v>
          </cell>
          <cell r="F273" t="str">
            <v xml:space="preserve"> </v>
          </cell>
          <cell r="G273" t="str">
            <v xml:space="preserve"> </v>
          </cell>
        </row>
        <row r="274">
          <cell r="B274" t="str">
            <v>CURRENT YEAR REVENUE GROWTH RATE - NOMINAL</v>
          </cell>
          <cell r="D274" t="str">
            <v/>
          </cell>
          <cell r="E274" t="str">
            <v/>
          </cell>
          <cell r="F274" t="str">
            <v/>
          </cell>
          <cell r="G274">
            <v>0.3</v>
          </cell>
          <cell r="I274">
            <v>0.3</v>
          </cell>
        </row>
        <row r="275">
          <cell r="B275" t="str">
            <v>PRICE ADJUSTED ANNUAL REVENUE GROWTH RATE</v>
          </cell>
          <cell r="C275" t="str">
            <v xml:space="preserve"> </v>
          </cell>
          <cell r="D275" t="e">
            <v>#DIV/0!</v>
          </cell>
          <cell r="E275" t="e">
            <v>#DIV/0!</v>
          </cell>
          <cell r="F275" t="e">
            <v>#DIV/0!</v>
          </cell>
          <cell r="G275">
            <v>0.3</v>
          </cell>
          <cell r="I275" t="e">
            <v>#DIV/0!</v>
          </cell>
        </row>
        <row r="276">
          <cell r="B276" t="str">
            <v>SUSTAINABLE REVENUE GROWTH (Equity Based)</v>
          </cell>
          <cell r="C276" t="str">
            <v xml:space="preserve"> </v>
          </cell>
          <cell r="D276" t="str">
            <v/>
          </cell>
          <cell r="E276" t="str">
            <v/>
          </cell>
          <cell r="F276">
            <v>0.42857142857142855</v>
          </cell>
          <cell r="G276">
            <v>0.1302931652749631</v>
          </cell>
          <cell r="I276">
            <v>0.27943229692319582</v>
          </cell>
        </row>
        <row r="277">
          <cell r="B277" t="str">
            <v>SUSTAINABLE REVENUE GROWTH (Equity Based) - adjusted</v>
          </cell>
          <cell r="C277" t="str">
            <v xml:space="preserve"> </v>
          </cell>
          <cell r="D277" t="str">
            <v/>
          </cell>
          <cell r="E277" t="str">
            <v/>
          </cell>
          <cell r="F277">
            <v>0.42857142857142855</v>
          </cell>
          <cell r="G277">
            <v>0.1302931652749631</v>
          </cell>
          <cell r="I277">
            <v>0.27943229692319582</v>
          </cell>
        </row>
        <row r="278">
          <cell r="B278" t="str">
            <v>CURRENT YEAR REVENUE GROWTH RATE - NOMINAL</v>
          </cell>
          <cell r="D278" t="str">
            <v/>
          </cell>
          <cell r="E278" t="str">
            <v/>
          </cell>
          <cell r="F278" t="str">
            <v/>
          </cell>
          <cell r="G278">
            <v>0.3</v>
          </cell>
          <cell r="I278">
            <v>0.3</v>
          </cell>
        </row>
        <row r="279">
          <cell r="B279" t="str">
            <v>PRICE ADJUSTED ANNUAL REVENUE GROWTH RATE</v>
          </cell>
          <cell r="D279" t="e">
            <v>#DIV/0!</v>
          </cell>
          <cell r="E279" t="e">
            <v>#DIV/0!</v>
          </cell>
          <cell r="F279" t="e">
            <v>#DIV/0!</v>
          </cell>
          <cell r="G279">
            <v>0.3</v>
          </cell>
          <cell r="I279" t="e">
            <v>#DIV/0!</v>
          </cell>
        </row>
        <row r="280">
          <cell r="B280" t="str">
            <v>INTERNAL GROWTH (Asset Based)</v>
          </cell>
          <cell r="C280" t="str">
            <v xml:space="preserve"> </v>
          </cell>
          <cell r="D280" t="str">
            <v/>
          </cell>
          <cell r="E280" t="str">
            <v/>
          </cell>
          <cell r="F280">
            <v>0.11470588235294117</v>
          </cell>
          <cell r="G280">
            <v>7.1874999999999994E-2</v>
          </cell>
          <cell r="I280">
            <v>9.329044117647059E-2</v>
          </cell>
        </row>
        <row r="281">
          <cell r="B281" t="str">
            <v>INTERNAL GROWTH (Asset Based) - adjusted</v>
          </cell>
          <cell r="C281" t="str">
            <v xml:space="preserve"> </v>
          </cell>
          <cell r="D281" t="str">
            <v/>
          </cell>
          <cell r="E281" t="str">
            <v/>
          </cell>
          <cell r="F281">
            <v>0.11470588235294117</v>
          </cell>
          <cell r="G281">
            <v>7.1874999999999994E-2</v>
          </cell>
          <cell r="I281">
            <v>9.329044117647059E-2</v>
          </cell>
          <cell r="K281" t="str">
            <v xml:space="preserve"> </v>
          </cell>
          <cell r="L281" t="str">
            <v xml:space="preserve"> </v>
          </cell>
          <cell r="M281" t="str">
            <v xml:space="preserve"> </v>
          </cell>
          <cell r="N281" t="str">
            <v xml:space="preserve"> </v>
          </cell>
        </row>
        <row r="282">
          <cell r="B282" t="str">
            <v>Green = continue  Amber = warning  Red = danger</v>
          </cell>
          <cell r="C282" t="str">
            <v xml:space="preserve"> </v>
          </cell>
          <cell r="D282" t="str">
            <v xml:space="preserve"> </v>
          </cell>
          <cell r="E282" t="str">
            <v xml:space="preserve"> </v>
          </cell>
          <cell r="F282" t="str">
            <v xml:space="preserve"> </v>
          </cell>
          <cell r="G282" t="str">
            <v xml:space="preserve"> </v>
          </cell>
        </row>
        <row r="283">
          <cell r="B283" t="str">
            <v xml:space="preserve"> </v>
          </cell>
          <cell r="C283">
            <v>2006</v>
          </cell>
          <cell r="D283">
            <v>2007</v>
          </cell>
          <cell r="E283">
            <v>2008</v>
          </cell>
          <cell r="F283">
            <v>2009</v>
          </cell>
          <cell r="G283">
            <v>2010</v>
          </cell>
          <cell r="I283" t="str">
            <v>AVERAGE</v>
          </cell>
        </row>
        <row r="284">
          <cell r="B284" t="str">
            <v>RATIO ANALYSIS:</v>
          </cell>
        </row>
        <row r="285"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</row>
        <row r="286">
          <cell r="B286" t="str">
            <v>FLOW RATIO</v>
          </cell>
          <cell r="J286" t="str">
            <v>&gt;Yrly Dep Exp</v>
          </cell>
          <cell r="K286">
            <v>0</v>
          </cell>
          <cell r="L286">
            <v>0</v>
          </cell>
          <cell r="M286">
            <v>0</v>
          </cell>
          <cell r="N286">
            <v>-50000</v>
          </cell>
          <cell r="O286">
            <v>-60000</v>
          </cell>
        </row>
        <row r="287">
          <cell r="B287" t="str">
            <v>TOTAL CURRENT ASSETS</v>
          </cell>
          <cell r="C287" t="str">
            <v/>
          </cell>
          <cell r="D287" t="str">
            <v/>
          </cell>
          <cell r="E287" t="str">
            <v/>
          </cell>
          <cell r="F287">
            <v>650000</v>
          </cell>
          <cell r="G287">
            <v>800000</v>
          </cell>
          <cell r="I287">
            <v>725000</v>
          </cell>
        </row>
        <row r="288">
          <cell r="B288" t="str">
            <v>Less CASH &amp; CASH EQUIVALENTS</v>
          </cell>
          <cell r="C288" t="str">
            <v/>
          </cell>
          <cell r="D288" t="str">
            <v/>
          </cell>
          <cell r="E288" t="str">
            <v/>
          </cell>
          <cell r="F288">
            <v>50000</v>
          </cell>
          <cell r="G288">
            <v>50000</v>
          </cell>
          <cell r="I288">
            <v>50000</v>
          </cell>
          <cell r="J288" t="str">
            <v>&gt;Gross Fixed</v>
          </cell>
          <cell r="K288">
            <v>0</v>
          </cell>
          <cell r="L288">
            <v>0</v>
          </cell>
          <cell r="M288">
            <v>0</v>
          </cell>
          <cell r="N288">
            <v>250000</v>
          </cell>
          <cell r="O288">
            <v>350000</v>
          </cell>
        </row>
        <row r="289">
          <cell r="B289" t="str">
            <v>ADJUSTED CURRENT ASSETS (Total less cash &amp; equiv)</v>
          </cell>
          <cell r="C289" t="str">
            <v/>
          </cell>
          <cell r="D289" t="str">
            <v/>
          </cell>
          <cell r="E289" t="str">
            <v/>
          </cell>
          <cell r="F289">
            <v>600000</v>
          </cell>
          <cell r="G289">
            <v>750000</v>
          </cell>
          <cell r="I289">
            <v>675000</v>
          </cell>
          <cell r="J289" t="str">
            <v xml:space="preserve">  Assets (GFA)</v>
          </cell>
        </row>
        <row r="290">
          <cell r="B290" t="str">
            <v>TOTAL CURRENT LIABILITIES</v>
          </cell>
          <cell r="C290" t="str">
            <v/>
          </cell>
          <cell r="D290" t="str">
            <v/>
          </cell>
          <cell r="E290" t="str">
            <v/>
          </cell>
          <cell r="F290">
            <v>515000</v>
          </cell>
          <cell r="G290">
            <v>536250</v>
          </cell>
          <cell r="I290">
            <v>525625</v>
          </cell>
          <cell r="J290" t="str">
            <v>&gt;Accumulated</v>
          </cell>
          <cell r="K290">
            <v>0</v>
          </cell>
          <cell r="L290">
            <v>0</v>
          </cell>
          <cell r="M290">
            <v>0</v>
          </cell>
          <cell r="N290">
            <v>-50000</v>
          </cell>
          <cell r="O290">
            <v>-110000</v>
          </cell>
        </row>
        <row r="291">
          <cell r="B291" t="str">
            <v>FLOW RATIO (Less than 1 desirable)</v>
          </cell>
          <cell r="C291" t="str">
            <v/>
          </cell>
          <cell r="D291" t="str">
            <v/>
          </cell>
          <cell r="E291" t="str">
            <v/>
          </cell>
          <cell r="F291">
            <v>1.1650485436893203</v>
          </cell>
          <cell r="G291">
            <v>1.3986013986013985</v>
          </cell>
          <cell r="I291">
            <v>1.2818249711453595</v>
          </cell>
          <cell r="J291" t="str">
            <v xml:space="preserve">  Depreciation</v>
          </cell>
        </row>
        <row r="292">
          <cell r="B292" t="str">
            <v>DEBT RATIO</v>
          </cell>
          <cell r="C292" t="str">
            <v xml:space="preserve"> </v>
          </cell>
          <cell r="D292" t="str">
            <v/>
          </cell>
          <cell r="E292" t="str">
            <v/>
          </cell>
          <cell r="F292">
            <v>3.8571428571428572</v>
          </cell>
          <cell r="G292">
            <v>1.7100977087290052</v>
          </cell>
          <cell r="I292">
            <v>2.7836202829359311</v>
          </cell>
          <cell r="L292">
            <v>0</v>
          </cell>
          <cell r="M292">
            <v>0</v>
          </cell>
          <cell r="N292">
            <v>-50000</v>
          </cell>
          <cell r="O292">
            <v>-110000</v>
          </cell>
        </row>
        <row r="293">
          <cell r="B293" t="str">
            <v>TIMES INTEREST EARNED</v>
          </cell>
          <cell r="C293" t="str">
            <v xml:space="preserve"> </v>
          </cell>
          <cell r="D293">
            <v>0</v>
          </cell>
          <cell r="E293">
            <v>0</v>
          </cell>
          <cell r="F293">
            <v>6</v>
          </cell>
          <cell r="G293">
            <v>2.875</v>
          </cell>
          <cell r="I293">
            <v>0</v>
          </cell>
          <cell r="L293">
            <v>0</v>
          </cell>
          <cell r="M293">
            <v>0</v>
          </cell>
          <cell r="N293">
            <v>-50000</v>
          </cell>
          <cell r="O293">
            <v>-60000</v>
          </cell>
        </row>
        <row r="294">
          <cell r="B294" t="str">
            <v>OPERATING LEVERAGE</v>
          </cell>
          <cell r="C294" t="str">
            <v xml:space="preserve"> </v>
          </cell>
          <cell r="D294" t="str">
            <v/>
          </cell>
          <cell r="E294" t="str">
            <v/>
          </cell>
          <cell r="F294">
            <v>0.7</v>
          </cell>
          <cell r="G294">
            <v>0.82307692307692304</v>
          </cell>
          <cell r="I294">
            <v>0.7615384615384615</v>
          </cell>
          <cell r="J294" t="str">
            <v>&gt;Beg Acct Deprc</v>
          </cell>
          <cell r="K294" t="str">
            <v xml:space="preserve"> </v>
          </cell>
          <cell r="L294">
            <v>0</v>
          </cell>
          <cell r="M294">
            <v>0</v>
          </cell>
          <cell r="N294">
            <v>0</v>
          </cell>
          <cell r="O294">
            <v>-50000</v>
          </cell>
        </row>
        <row r="295">
          <cell r="B295" t="str">
            <v>ACCOUNTS PAYABLE TO REVENUES</v>
          </cell>
          <cell r="C295" t="str">
            <v xml:space="preserve"> </v>
          </cell>
          <cell r="D295" t="str">
            <v/>
          </cell>
          <cell r="E295" t="str">
            <v/>
          </cell>
          <cell r="F295">
            <v>0.2</v>
          </cell>
          <cell r="G295">
            <v>0.20865384615384616</v>
          </cell>
          <cell r="I295">
            <v>0.20432692307692307</v>
          </cell>
          <cell r="K295" t="str">
            <v xml:space="preserve"> </v>
          </cell>
        </row>
        <row r="296">
          <cell r="B296" t="str">
            <v>LONG TERM DEBT TO TOTAL LIABILITIES</v>
          </cell>
          <cell r="C296" t="str">
            <v xml:space="preserve"> </v>
          </cell>
          <cell r="D296" t="str">
            <v/>
          </cell>
          <cell r="E296" t="str">
            <v/>
          </cell>
          <cell r="F296">
            <v>0.23703703703703705</v>
          </cell>
          <cell r="G296">
            <v>0.18285714285714286</v>
          </cell>
          <cell r="I296">
            <v>0.20994708994708994</v>
          </cell>
          <cell r="J296" t="str">
            <v>&gt;Prior Actual</v>
          </cell>
          <cell r="K296" t="str">
            <v xml:space="preserve"> </v>
          </cell>
          <cell r="L296">
            <v>0</v>
          </cell>
          <cell r="M296">
            <v>0</v>
          </cell>
          <cell r="N296">
            <v>0</v>
          </cell>
          <cell r="O296">
            <v>-50000</v>
          </cell>
        </row>
        <row r="297">
          <cell r="B297" t="str">
            <v>LONG TERM DEBT TO TOTAL ASSETS</v>
          </cell>
          <cell r="C297" t="str">
            <v xml:space="preserve"> </v>
          </cell>
          <cell r="D297" t="str">
            <v/>
          </cell>
          <cell r="E297" t="str">
            <v/>
          </cell>
          <cell r="F297">
            <v>0.18823529411764706</v>
          </cell>
          <cell r="G297">
            <v>0.11538461538461539</v>
          </cell>
          <cell r="I297">
            <v>0.15180995475113124</v>
          </cell>
          <cell r="J297" t="str">
            <v xml:space="preserve">  Accum Deprc</v>
          </cell>
          <cell r="K297" t="str">
            <v xml:space="preserve"> </v>
          </cell>
        </row>
        <row r="298">
          <cell r="B298" t="str">
            <v>TOTAL LIABILITIES TO TOTAL ASSETS</v>
          </cell>
          <cell r="C298" t="str">
            <v xml:space="preserve"> </v>
          </cell>
          <cell r="D298" t="str">
            <v/>
          </cell>
          <cell r="E298" t="str">
            <v/>
          </cell>
          <cell r="F298">
            <v>0.79411764705882348</v>
          </cell>
          <cell r="G298">
            <v>0.63100961538461542</v>
          </cell>
          <cell r="I298">
            <v>0.7125636312217194</v>
          </cell>
          <cell r="J298" t="str">
            <v>&gt;Difference</v>
          </cell>
          <cell r="K298" t="str">
            <v xml:space="preserve"> 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TOTAL DEBT +/-$ TO REVENUES +/- $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>
            <v>-6.25E-2</v>
          </cell>
          <cell r="I299">
            <v>-6.25E-2</v>
          </cell>
          <cell r="K299" t="str">
            <v xml:space="preserve"> </v>
          </cell>
        </row>
        <row r="300">
          <cell r="J300" t="str">
            <v>&gt;Prior Yr GFA</v>
          </cell>
          <cell r="K300" t="str">
            <v xml:space="preserve"> </v>
          </cell>
          <cell r="L300">
            <v>0</v>
          </cell>
          <cell r="M300">
            <v>0</v>
          </cell>
          <cell r="N300">
            <v>0</v>
          </cell>
          <cell r="O300">
            <v>250000</v>
          </cell>
        </row>
        <row r="301">
          <cell r="B301" t="str">
            <v>CURRENT RATIO</v>
          </cell>
          <cell r="C301" t="str">
            <v xml:space="preserve"> </v>
          </cell>
          <cell r="D301" t="str">
            <v/>
          </cell>
          <cell r="E301" t="str">
            <v/>
          </cell>
          <cell r="F301">
            <v>1.2621359223300972</v>
          </cell>
          <cell r="G301">
            <v>1.491841491841492</v>
          </cell>
          <cell r="I301">
            <v>1.3769887070857947</v>
          </cell>
          <cell r="J301" t="str">
            <v>Minus Difference</v>
          </cell>
          <cell r="K301" t="str">
            <v xml:space="preserve"> 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 t="str">
            <v>QUICK RATIO</v>
          </cell>
          <cell r="C302" t="str">
            <v xml:space="preserve"> </v>
          </cell>
          <cell r="D302" t="e">
            <v>#DIV/0!</v>
          </cell>
          <cell r="E302" t="e">
            <v>#DIV/0!</v>
          </cell>
          <cell r="F302">
            <v>0.67961165048543692</v>
          </cell>
          <cell r="G302">
            <v>0.74592074592074598</v>
          </cell>
          <cell r="I302" t="e">
            <v>#DIV/0!</v>
          </cell>
          <cell r="K302" t="str">
            <v xml:space="preserve"> </v>
          </cell>
          <cell r="L302">
            <v>0</v>
          </cell>
          <cell r="M302">
            <v>0</v>
          </cell>
          <cell r="N302">
            <v>0</v>
          </cell>
          <cell r="O302">
            <v>250000</v>
          </cell>
        </row>
        <row r="303">
          <cell r="B303" t="str">
            <v>CASH RATIO</v>
          </cell>
          <cell r="C303" t="str">
            <v xml:space="preserve"> </v>
          </cell>
          <cell r="D303" t="str">
            <v/>
          </cell>
          <cell r="E303" t="str">
            <v/>
          </cell>
          <cell r="F303">
            <v>7.6923076923076927E-2</v>
          </cell>
          <cell r="G303">
            <v>6.25E-2</v>
          </cell>
          <cell r="I303">
            <v>6.9711538461538464E-2</v>
          </cell>
          <cell r="K303" t="str">
            <v xml:space="preserve"> </v>
          </cell>
        </row>
        <row r="304">
          <cell r="B304" t="str">
            <v>CASH TO CURRENT LIAB.</v>
          </cell>
          <cell r="C304" t="str">
            <v xml:space="preserve"> </v>
          </cell>
          <cell r="D304" t="str">
            <v/>
          </cell>
          <cell r="E304" t="str">
            <v/>
          </cell>
          <cell r="F304">
            <v>9.7087378640776698E-2</v>
          </cell>
          <cell r="G304">
            <v>9.3240093240093247E-2</v>
          </cell>
          <cell r="I304">
            <v>9.5163735940434979E-2</v>
          </cell>
          <cell r="J304" t="str">
            <v>&gt;Current GFA</v>
          </cell>
          <cell r="K304" t="str">
            <v xml:space="preserve"> </v>
          </cell>
          <cell r="L304">
            <v>0</v>
          </cell>
          <cell r="M304">
            <v>0</v>
          </cell>
          <cell r="N304">
            <v>250000</v>
          </cell>
          <cell r="O304">
            <v>350000</v>
          </cell>
        </row>
        <row r="305">
          <cell r="B305" t="str">
            <v>WORKING CAPITAL</v>
          </cell>
          <cell r="C305" t="str">
            <v xml:space="preserve"> </v>
          </cell>
          <cell r="D305" t="str">
            <v/>
          </cell>
          <cell r="E305" t="str">
            <v/>
          </cell>
          <cell r="F305">
            <v>135000</v>
          </cell>
          <cell r="G305">
            <v>263750</v>
          </cell>
          <cell r="I305">
            <v>199375</v>
          </cell>
          <cell r="J305" t="str">
            <v>&gt;Adj Prior GFA</v>
          </cell>
          <cell r="K305" t="str">
            <v xml:space="preserve"> </v>
          </cell>
          <cell r="L305">
            <v>0</v>
          </cell>
          <cell r="M305">
            <v>0</v>
          </cell>
          <cell r="N305">
            <v>0</v>
          </cell>
          <cell r="O305">
            <v>250000</v>
          </cell>
        </row>
        <row r="306">
          <cell r="B306" t="str">
            <v>ADJUSTED WORKING CAPITAL (AWC)</v>
          </cell>
          <cell r="C306" t="str">
            <v xml:space="preserve"> </v>
          </cell>
          <cell r="D306" t="str">
            <v/>
          </cell>
          <cell r="E306" t="str">
            <v/>
          </cell>
          <cell r="F306">
            <v>400000</v>
          </cell>
          <cell r="G306">
            <v>478750</v>
          </cell>
          <cell r="I306">
            <v>439375</v>
          </cell>
        </row>
        <row r="307">
          <cell r="B307" t="str">
            <v>CHANGE IN WORKING CAPITAL</v>
          </cell>
          <cell r="C307" t="str">
            <v xml:space="preserve"> </v>
          </cell>
          <cell r="D307">
            <v>0</v>
          </cell>
          <cell r="E307">
            <v>0</v>
          </cell>
          <cell r="F307">
            <v>135000</v>
          </cell>
          <cell r="G307">
            <v>128750</v>
          </cell>
          <cell r="I307">
            <v>87916.666666666672</v>
          </cell>
          <cell r="K307" t="str">
            <v xml:space="preserve"> </v>
          </cell>
        </row>
        <row r="308">
          <cell r="B308" t="str">
            <v>NET WORKING CAPITAL</v>
          </cell>
          <cell r="C308" t="str">
            <v xml:space="preserve"> </v>
          </cell>
          <cell r="D308" t="str">
            <v/>
          </cell>
          <cell r="E308" t="str">
            <v/>
          </cell>
          <cell r="F308">
            <v>-25000</v>
          </cell>
          <cell r="G308">
            <v>143750</v>
          </cell>
          <cell r="I308">
            <v>59375</v>
          </cell>
          <cell r="J308" t="str">
            <v>CAPEX</v>
          </cell>
          <cell r="K308" t="str">
            <v xml:space="preserve"> </v>
          </cell>
          <cell r="L308">
            <v>0</v>
          </cell>
          <cell r="M308">
            <v>0</v>
          </cell>
          <cell r="N308">
            <v>250000</v>
          </cell>
          <cell r="O308">
            <v>100000</v>
          </cell>
        </row>
        <row r="309">
          <cell r="B309" t="str">
            <v>WORKING CAPITAL TO TOTAL ASSETS</v>
          </cell>
          <cell r="C309" t="str">
            <v xml:space="preserve"> </v>
          </cell>
          <cell r="D309" t="str">
            <v/>
          </cell>
          <cell r="E309" t="str">
            <v/>
          </cell>
          <cell r="F309">
            <v>0.1588235294117647</v>
          </cell>
          <cell r="G309">
            <v>0.25360576923076922</v>
          </cell>
          <cell r="I309">
            <v>0.20621464932126696</v>
          </cell>
        </row>
        <row r="310">
          <cell r="O310" t="str">
            <v xml:space="preserve"> </v>
          </cell>
        </row>
        <row r="311">
          <cell r="B311" t="str">
            <v>REVENUES TO TOTAL ASSETS</v>
          </cell>
          <cell r="C311" t="str">
            <v xml:space="preserve"> </v>
          </cell>
          <cell r="D311" t="str">
            <v/>
          </cell>
          <cell r="E311" t="str">
            <v/>
          </cell>
          <cell r="F311">
            <v>1.1764705882352942</v>
          </cell>
          <cell r="G311">
            <v>1.25</v>
          </cell>
          <cell r="I311">
            <v>1.2132352941176472</v>
          </cell>
        </row>
        <row r="312">
          <cell r="B312" t="str">
            <v>WORKING CAPITAL TO REVENUES</v>
          </cell>
          <cell r="C312" t="str">
            <v xml:space="preserve"> </v>
          </cell>
          <cell r="D312" t="str">
            <v/>
          </cell>
          <cell r="E312" t="str">
            <v/>
          </cell>
          <cell r="F312">
            <v>0.13500000000000001</v>
          </cell>
          <cell r="G312">
            <v>0.20288461538461539</v>
          </cell>
          <cell r="I312">
            <v>0.1689423076923077</v>
          </cell>
        </row>
        <row r="313">
          <cell r="B313" t="str">
            <v>ADJUSTED WORKING CAPITAL TO REVENUES</v>
          </cell>
          <cell r="C313" t="str">
            <v xml:space="preserve"> </v>
          </cell>
          <cell r="D313" t="e">
            <v>#DIV/0!</v>
          </cell>
          <cell r="E313" t="e">
            <v>#DIV/0!</v>
          </cell>
          <cell r="F313">
            <v>0.4</v>
          </cell>
          <cell r="G313">
            <v>0.36826923076923079</v>
          </cell>
          <cell r="I313" t="e">
            <v>#DIV/0!</v>
          </cell>
        </row>
        <row r="314">
          <cell r="B314" t="str">
            <v>NET FIXED ASSETS TO REVENUES</v>
          </cell>
          <cell r="C314" t="str">
            <v xml:space="preserve"> </v>
          </cell>
          <cell r="D314" t="str">
            <v/>
          </cell>
          <cell r="E314" t="str">
            <v/>
          </cell>
          <cell r="F314">
            <v>0.2</v>
          </cell>
          <cell r="G314">
            <v>0.18461538461538463</v>
          </cell>
          <cell r="I314">
            <v>0.19230769230769232</v>
          </cell>
        </row>
        <row r="315">
          <cell r="B315" t="str">
            <v>ACCOUNTS RECEIVABLE TO REVENUES</v>
          </cell>
          <cell r="C315" t="str">
            <v xml:space="preserve"> </v>
          </cell>
          <cell r="D315" t="str">
            <v/>
          </cell>
          <cell r="E315" t="str">
            <v/>
          </cell>
          <cell r="F315">
            <v>0.3</v>
          </cell>
          <cell r="G315">
            <v>0.26923076923076922</v>
          </cell>
          <cell r="I315">
            <v>0.2846153846153846</v>
          </cell>
        </row>
        <row r="316">
          <cell r="B316" t="str">
            <v>REVENUES TO INVENTORY</v>
          </cell>
          <cell r="C316" t="str">
            <v xml:space="preserve"> </v>
          </cell>
          <cell r="D316" t="str">
            <v/>
          </cell>
          <cell r="E316" t="str">
            <v/>
          </cell>
          <cell r="F316">
            <v>3.3333333333333335</v>
          </cell>
          <cell r="G316">
            <v>3.25</v>
          </cell>
          <cell r="I316">
            <v>3.291666666666667</v>
          </cell>
        </row>
        <row r="317">
          <cell r="B317" t="str">
            <v>NET INCOME +/-$ TO REVENUES +/-$</v>
          </cell>
          <cell r="C317" t="str">
            <v xml:space="preserve"> </v>
          </cell>
          <cell r="D317" t="str">
            <v/>
          </cell>
          <cell r="E317" t="str">
            <v/>
          </cell>
          <cell r="F317" t="str">
            <v/>
          </cell>
          <cell r="G317">
            <v>-8.3333324999999986E-2</v>
          </cell>
          <cell r="I317">
            <v>-8.3333324999999986E-2</v>
          </cell>
        </row>
        <row r="318">
          <cell r="B318" t="str">
            <v>GROSS PROFIT MARGIN</v>
          </cell>
          <cell r="C318" t="str">
            <v xml:space="preserve"> </v>
          </cell>
          <cell r="D318" t="str">
            <v/>
          </cell>
          <cell r="E318" t="str">
            <v/>
          </cell>
          <cell r="F318">
            <v>0.5</v>
          </cell>
          <cell r="G318">
            <v>0.5</v>
          </cell>
          <cell r="I318">
            <v>0.5</v>
          </cell>
        </row>
        <row r="319">
          <cell r="B319" t="str">
            <v>NET PROFIT MARGIN</v>
          </cell>
          <cell r="C319" t="str">
            <v xml:space="preserve"> </v>
          </cell>
          <cell r="D319" t="str">
            <v/>
          </cell>
          <cell r="E319" t="str">
            <v/>
          </cell>
          <cell r="F319">
            <v>7.4999999999999997E-2</v>
          </cell>
          <cell r="G319">
            <v>3.8461540384615384E-2</v>
          </cell>
          <cell r="I319">
            <v>5.673077019230769E-2</v>
          </cell>
        </row>
        <row r="320">
          <cell r="B320" t="str">
            <v>RETURN ON ASSETS (ROA)</v>
          </cell>
          <cell r="C320" t="str">
            <v xml:space="preserve"> </v>
          </cell>
          <cell r="D320" t="str">
            <v/>
          </cell>
          <cell r="E320" t="str">
            <v/>
          </cell>
          <cell r="F320">
            <v>0.11470588235294117</v>
          </cell>
          <cell r="G320">
            <v>7.1874999999999994E-2</v>
          </cell>
          <cell r="I320">
            <v>9.329044117647059E-2</v>
          </cell>
        </row>
        <row r="321">
          <cell r="B321" t="str">
            <v>ROA excluding other assets</v>
          </cell>
          <cell r="C321" t="str">
            <v xml:space="preserve"> </v>
          </cell>
          <cell r="D321" t="str">
            <v/>
          </cell>
          <cell r="E321" t="str">
            <v/>
          </cell>
          <cell r="F321">
            <v>0.11470588235294117</v>
          </cell>
          <cell r="G321">
            <v>7.1874999999999994E-2</v>
          </cell>
          <cell r="I321">
            <v>9.329044117647059E-2</v>
          </cell>
        </row>
        <row r="322">
          <cell r="B322" t="str">
            <v>ROA excluding other assets &amp; excess cash or add deficit</v>
          </cell>
          <cell r="C322" t="str">
            <v xml:space="preserve"> </v>
          </cell>
          <cell r="D322" t="str">
            <v/>
          </cell>
          <cell r="E322" t="str">
            <v/>
          </cell>
          <cell r="F322">
            <v>0.16250000000000001</v>
          </cell>
          <cell r="G322">
            <v>6.2617801178257187E-2</v>
          </cell>
          <cell r="I322">
            <v>0.1125589005891286</v>
          </cell>
        </row>
        <row r="323">
          <cell r="B323" t="str">
            <v>RETURN ON ASSETS (ROA) adjusted for FINANCIAL EFFICIENCY</v>
          </cell>
          <cell r="C323" t="str">
            <v xml:space="preserve"> </v>
          </cell>
          <cell r="D323" t="e">
            <v>#DIV/0!</v>
          </cell>
          <cell r="E323" t="e">
            <v>#DIV/0!</v>
          </cell>
          <cell r="F323">
            <v>0.1129375</v>
          </cell>
          <cell r="G323">
            <v>3.9878156680555561E-2</v>
          </cell>
          <cell r="I323" t="e">
            <v>#DIV/0!</v>
          </cell>
        </row>
        <row r="324">
          <cell r="B324" t="str">
            <v>DEBT LOAN CONSTANT</v>
          </cell>
          <cell r="C324" t="str">
            <v xml:space="preserve"> </v>
          </cell>
          <cell r="D324" t="e">
            <v>#DIV/0!</v>
          </cell>
          <cell r="E324" t="e">
            <v>#DIV/0!</v>
          </cell>
          <cell r="F324">
            <v>-0.18055555555555555</v>
          </cell>
          <cell r="G324">
            <v>-0.29629629629629628</v>
          </cell>
          <cell r="I324" t="e">
            <v>#DIV/0!</v>
          </cell>
        </row>
        <row r="325">
          <cell r="B325" t="str">
            <v>DEBT LOAN CONSTANT asset weighted</v>
          </cell>
          <cell r="C325" t="str">
            <v xml:space="preserve"> </v>
          </cell>
          <cell r="D325" t="e">
            <v>#DIV/0!</v>
          </cell>
          <cell r="E325" t="e">
            <v>#DIV/0!</v>
          </cell>
          <cell r="F325">
            <v>-0.42631172839506171</v>
          </cell>
          <cell r="G325">
            <v>-1.1412894375857336</v>
          </cell>
          <cell r="I325" t="e">
            <v>#DIV/0!</v>
          </cell>
        </row>
        <row r="326">
          <cell r="B326" t="str">
            <v>DEBT LOAN CONSTANT asset weighted &amp; tax adjusted</v>
          </cell>
          <cell r="C326" t="str">
            <v xml:space="preserve"> </v>
          </cell>
          <cell r="D326" t="e">
            <v>#DIV/0!</v>
          </cell>
          <cell r="E326" t="e">
            <v>#DIV/0!</v>
          </cell>
          <cell r="F326">
            <v>-0.46074459876543211</v>
          </cell>
          <cell r="G326">
            <v>-1.1412894375857336</v>
          </cell>
          <cell r="I326" t="e">
            <v>#DIV/0!</v>
          </cell>
        </row>
        <row r="327">
          <cell r="B327" t="str">
            <v>RETURN ON GROSS FIXED ASSETS</v>
          </cell>
          <cell r="C327" t="str">
            <v xml:space="preserve"> </v>
          </cell>
          <cell r="D327" t="str">
            <v/>
          </cell>
          <cell r="E327" t="str">
            <v/>
          </cell>
          <cell r="F327">
            <v>0.3</v>
          </cell>
          <cell r="G327">
            <v>0.14285715000000002</v>
          </cell>
          <cell r="I327">
            <v>0.22142857500000002</v>
          </cell>
        </row>
        <row r="328">
          <cell r="B328" t="str">
            <v>RETURN ON EQUITY (ROE)</v>
          </cell>
          <cell r="C328" t="str">
            <v xml:space="preserve"> </v>
          </cell>
          <cell r="D328" t="str">
            <v/>
          </cell>
          <cell r="E328" t="str">
            <v/>
          </cell>
          <cell r="F328">
            <v>0.42857142857142855</v>
          </cell>
          <cell r="G328">
            <v>0.1302931652749631</v>
          </cell>
          <cell r="I328">
            <v>0.27943229692319582</v>
          </cell>
        </row>
        <row r="329">
          <cell r="B329" t="str">
            <v>GROSS AFTER TAX CASH FLOW</v>
          </cell>
          <cell r="C329" t="str">
            <v xml:space="preserve"> </v>
          </cell>
          <cell r="D329" t="str">
            <v/>
          </cell>
          <cell r="E329" t="str">
            <v/>
          </cell>
          <cell r="F329">
            <v>125000</v>
          </cell>
          <cell r="G329">
            <v>110000.0025</v>
          </cell>
          <cell r="I329">
            <v>117500.00125</v>
          </cell>
        </row>
        <row r="330">
          <cell r="B330" t="str">
            <v>GROSS AFTER TAX CASH FLOW TO SALES</v>
          </cell>
          <cell r="C330" t="str">
            <v xml:space="preserve"> </v>
          </cell>
          <cell r="D330" t="str">
            <v/>
          </cell>
          <cell r="E330" t="str">
            <v/>
          </cell>
          <cell r="F330">
            <v>0.125</v>
          </cell>
          <cell r="G330">
            <v>8.461538653846154E-2</v>
          </cell>
          <cell r="I330">
            <v>0.10480769326923077</v>
          </cell>
        </row>
        <row r="331">
          <cell r="B331" t="str">
            <v>EMPLOYEES (FTEs)  INCLUDING ANY OWNER OPERATORS</v>
          </cell>
          <cell r="C331" t="str">
            <v xml:space="preserve"> </v>
          </cell>
          <cell r="D331" t="str">
            <v xml:space="preserve"> </v>
          </cell>
          <cell r="E331" t="str">
            <v xml:space="preserve"> </v>
          </cell>
          <cell r="F331" t="str">
            <v xml:space="preserve"> </v>
          </cell>
          <cell r="G331" t="str">
            <v xml:space="preserve"> </v>
          </cell>
          <cell r="I331" t="str">
            <v xml:space="preserve"> </v>
          </cell>
        </row>
        <row r="332">
          <cell r="B332" t="str">
            <v>REVENUES PER FULL TIME EMPLOYEE</v>
          </cell>
          <cell r="C332" t="e">
            <v>#DIV/0!</v>
          </cell>
          <cell r="D332" t="e">
            <v>#DIV/0!</v>
          </cell>
          <cell r="E332" t="e">
            <v>#DIV/0!</v>
          </cell>
          <cell r="F332" t="e">
            <v>#DIV/0!</v>
          </cell>
          <cell r="G332" t="e">
            <v>#DIV/0!</v>
          </cell>
          <cell r="I332" t="str">
            <v xml:space="preserve"> </v>
          </cell>
        </row>
        <row r="333">
          <cell r="B333" t="str">
            <v xml:space="preserve"> </v>
          </cell>
          <cell r="C333">
            <v>2006</v>
          </cell>
          <cell r="D333">
            <v>2007</v>
          </cell>
          <cell r="E333">
            <v>2008</v>
          </cell>
          <cell r="F333">
            <v>2009</v>
          </cell>
          <cell r="G333">
            <v>2010</v>
          </cell>
          <cell r="I333" t="str">
            <v>AVERAGE</v>
          </cell>
        </row>
        <row r="334">
          <cell r="B334" t="str">
            <v>DUAL CASH FLOW ANALYSIS:</v>
          </cell>
        </row>
        <row r="335">
          <cell r="B335" t="str">
            <v xml:space="preserve"> </v>
          </cell>
        </row>
        <row r="336">
          <cell r="B336" t="str">
            <v>NET INCOME</v>
          </cell>
          <cell r="C336" t="str">
            <v xml:space="preserve"> </v>
          </cell>
          <cell r="D336" t="str">
            <v/>
          </cell>
          <cell r="E336" t="str">
            <v/>
          </cell>
          <cell r="F336">
            <v>125000</v>
          </cell>
          <cell r="G336">
            <v>75000</v>
          </cell>
          <cell r="I336">
            <v>100000</v>
          </cell>
        </row>
        <row r="337">
          <cell r="B337" t="str">
            <v>PLUS: DEPRECIATION</v>
          </cell>
          <cell r="C337" t="str">
            <v xml:space="preserve"> </v>
          </cell>
          <cell r="D337" t="str">
            <v/>
          </cell>
          <cell r="E337" t="str">
            <v/>
          </cell>
          <cell r="F337">
            <v>50000</v>
          </cell>
          <cell r="G337">
            <v>60000</v>
          </cell>
          <cell r="I337">
            <v>55000</v>
          </cell>
        </row>
        <row r="338">
          <cell r="B338" t="str">
            <v>PLUS OTHER</v>
          </cell>
          <cell r="C338" t="str">
            <v xml:space="preserve"> 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</row>
        <row r="339">
          <cell r="B339" t="str">
            <v>MINUS: INCOME TAX ACTUAL or @ 35% APPLIED</v>
          </cell>
          <cell r="C339" t="str">
            <v xml:space="preserve"> </v>
          </cell>
          <cell r="D339" t="str">
            <v/>
          </cell>
          <cell r="E339" t="str">
            <v/>
          </cell>
          <cell r="F339">
            <v>50000</v>
          </cell>
          <cell r="G339">
            <v>24999.997500000001</v>
          </cell>
          <cell r="I339">
            <v>37499.998749999999</v>
          </cell>
        </row>
        <row r="340">
          <cell r="B340" t="str">
            <v>GROSS CASH FLOW (GCF)</v>
          </cell>
          <cell r="C340" t="str">
            <v xml:space="preserve"> </v>
          </cell>
          <cell r="D340" t="str">
            <v/>
          </cell>
          <cell r="E340" t="str">
            <v/>
          </cell>
          <cell r="F340">
            <v>125000</v>
          </cell>
          <cell r="G340">
            <v>110000.0025</v>
          </cell>
          <cell r="I340">
            <v>117500.00125</v>
          </cell>
        </row>
        <row r="341">
          <cell r="B341" t="str">
            <v>Percentage to Revenues</v>
          </cell>
          <cell r="C341" t="str">
            <v xml:space="preserve"> </v>
          </cell>
          <cell r="D341" t="e">
            <v>#DIV/0!</v>
          </cell>
          <cell r="E341" t="e">
            <v>#DIV/0!</v>
          </cell>
          <cell r="F341">
            <v>0.125</v>
          </cell>
          <cell r="G341">
            <v>8.461538653846154E-2</v>
          </cell>
          <cell r="I341">
            <v>0.15326087119565218</v>
          </cell>
          <cell r="O341" t="str">
            <v xml:space="preserve"> </v>
          </cell>
        </row>
        <row r="342">
          <cell r="B342" t="str">
            <v>ACCOUNTS RECEIVABLE - DECR/(INCR)</v>
          </cell>
          <cell r="D342" t="str">
            <v/>
          </cell>
          <cell r="E342" t="str">
            <v/>
          </cell>
          <cell r="F342" t="str">
            <v/>
          </cell>
          <cell r="G342">
            <v>-50000</v>
          </cell>
          <cell r="I342">
            <v>-50000</v>
          </cell>
        </row>
        <row r="343">
          <cell r="B343" t="str">
            <v>INVENTORY - DECR/(INCR)</v>
          </cell>
          <cell r="C343" t="str">
            <v xml:space="preserve">  </v>
          </cell>
          <cell r="D343" t="str">
            <v/>
          </cell>
          <cell r="E343" t="str">
            <v/>
          </cell>
          <cell r="F343" t="str">
            <v/>
          </cell>
          <cell r="G343">
            <v>-100000</v>
          </cell>
          <cell r="I343">
            <v>-100000</v>
          </cell>
        </row>
        <row r="344">
          <cell r="B344" t="str">
            <v>OTHER CURRENT ASSETS - DECR/(INCR)</v>
          </cell>
          <cell r="C344" t="str">
            <v xml:space="preserve"> </v>
          </cell>
          <cell r="D344" t="str">
            <v/>
          </cell>
          <cell r="E344" t="str">
            <v/>
          </cell>
          <cell r="F344" t="str">
            <v/>
          </cell>
          <cell r="G344">
            <v>0</v>
          </cell>
          <cell r="I344">
            <v>0</v>
          </cell>
        </row>
        <row r="345">
          <cell r="B345" t="str">
            <v>ACCOUNTS PAYABLE - INCR/(DECR)</v>
          </cell>
          <cell r="C345" t="str">
            <v xml:space="preserve"> </v>
          </cell>
          <cell r="D345" t="str">
            <v/>
          </cell>
          <cell r="E345" t="str">
            <v/>
          </cell>
          <cell r="F345" t="str">
            <v/>
          </cell>
          <cell r="G345">
            <v>71250</v>
          </cell>
          <cell r="I345">
            <v>71250</v>
          </cell>
        </row>
        <row r="346">
          <cell r="B346" t="str">
            <v>OTHER CURRENT LIABILITIES - INCR/(DECR)</v>
          </cell>
          <cell r="D346" t="str">
            <v/>
          </cell>
          <cell r="E346" t="str">
            <v/>
          </cell>
          <cell r="F346" t="str">
            <v/>
          </cell>
          <cell r="G346">
            <v>0</v>
          </cell>
          <cell r="I346">
            <v>0</v>
          </cell>
        </row>
        <row r="347">
          <cell r="B347" t="str">
            <v>OPERATING CASH FLOW (OCF)</v>
          </cell>
          <cell r="C347" t="str">
            <v xml:space="preserve"> </v>
          </cell>
          <cell r="D347">
            <v>0</v>
          </cell>
          <cell r="E347">
            <v>0</v>
          </cell>
          <cell r="F347">
            <v>0</v>
          </cell>
          <cell r="G347">
            <v>-78750</v>
          </cell>
          <cell r="I347">
            <v>-26250</v>
          </cell>
        </row>
        <row r="348">
          <cell r="B348" t="str">
            <v>Percentage to Revenues</v>
          </cell>
          <cell r="C348" t="str">
            <v xml:space="preserve"> </v>
          </cell>
          <cell r="D348" t="e">
            <v>#DIV/0!</v>
          </cell>
          <cell r="E348" t="e">
            <v>#DIV/0!</v>
          </cell>
          <cell r="F348">
            <v>0</v>
          </cell>
          <cell r="G348">
            <v>-6.0576923076923077E-2</v>
          </cell>
          <cell r="I348">
            <v>-3.4239130434782612E-2</v>
          </cell>
        </row>
        <row r="349">
          <cell r="B349" t="str">
            <v>FIXED ASSETS - DECR/(INCR)</v>
          </cell>
          <cell r="C349">
            <v>0</v>
          </cell>
          <cell r="D349">
            <v>0</v>
          </cell>
          <cell r="E349">
            <v>0</v>
          </cell>
          <cell r="F349">
            <v>-250000</v>
          </cell>
          <cell r="G349">
            <v>-100000</v>
          </cell>
          <cell r="I349">
            <v>-116666.66666666667</v>
          </cell>
        </row>
        <row r="350">
          <cell r="B350" t="str">
            <v>OTHER INVESTMENTS - DECR/(INCR)</v>
          </cell>
          <cell r="C350" t="str">
            <v xml:space="preserve"> </v>
          </cell>
          <cell r="D350" t="str">
            <v/>
          </cell>
          <cell r="E350" t="str">
            <v/>
          </cell>
          <cell r="F350" t="str">
            <v/>
          </cell>
          <cell r="G350">
            <v>0</v>
          </cell>
          <cell r="I350">
            <v>0</v>
          </cell>
        </row>
        <row r="351">
          <cell r="B351" t="str">
            <v>INVESTING CASH FLOW (ICF)</v>
          </cell>
          <cell r="C351" t="str">
            <v xml:space="preserve"> </v>
          </cell>
          <cell r="D351">
            <v>0</v>
          </cell>
          <cell r="E351">
            <v>0</v>
          </cell>
          <cell r="F351">
            <v>-250000</v>
          </cell>
          <cell r="G351">
            <v>-100000</v>
          </cell>
          <cell r="I351">
            <v>-116666.66666666667</v>
          </cell>
        </row>
        <row r="352">
          <cell r="B352" t="str">
            <v>Percentage to Revenues</v>
          </cell>
          <cell r="C352" t="str">
            <v xml:space="preserve"> </v>
          </cell>
          <cell r="D352" t="e">
            <v>#DIV/0!</v>
          </cell>
          <cell r="E352" t="e">
            <v>#DIV/0!</v>
          </cell>
          <cell r="F352">
            <v>-0.25</v>
          </cell>
          <cell r="G352">
            <v>-7.6923076923076927E-2</v>
          </cell>
          <cell r="I352">
            <v>-0.15217391304347827</v>
          </cell>
        </row>
        <row r="353">
          <cell r="B353" t="str">
            <v>CASH FLOW BEFORE FINANCING (CFBF)</v>
          </cell>
          <cell r="D353" t="str">
            <v/>
          </cell>
          <cell r="E353" t="str">
            <v/>
          </cell>
          <cell r="F353" t="str">
            <v/>
          </cell>
          <cell r="G353">
            <v>-68749.997499999998</v>
          </cell>
          <cell r="I353">
            <v>-68749.997499999998</v>
          </cell>
          <cell r="O353" t="str">
            <v xml:space="preserve"> </v>
          </cell>
        </row>
        <row r="354">
          <cell r="B354" t="str">
            <v xml:space="preserve">   CASH FLOW BEFORE FINANCING - adjusted</v>
          </cell>
          <cell r="D354">
            <v>0</v>
          </cell>
          <cell r="E354">
            <v>0</v>
          </cell>
          <cell r="F354">
            <v>0</v>
          </cell>
          <cell r="G354">
            <v>-68749.997499999998</v>
          </cell>
          <cell r="I354">
            <v>-22916.665833333333</v>
          </cell>
        </row>
        <row r="355">
          <cell r="B355" t="str">
            <v xml:space="preserve">   Conversion Ratio of Gross Cash Flow to CFBF adj</v>
          </cell>
          <cell r="D355" t="e">
            <v>#DIV/0!</v>
          </cell>
          <cell r="E355" t="e">
            <v>#DIV/0!</v>
          </cell>
          <cell r="F355">
            <v>0</v>
          </cell>
          <cell r="G355">
            <v>-0.62499996306818262</v>
          </cell>
          <cell r="I355">
            <v>-0.19503545182586399</v>
          </cell>
        </row>
        <row r="356">
          <cell r="B356" t="str">
            <v>Percentage to Revenues</v>
          </cell>
          <cell r="C356" t="str">
            <v xml:space="preserve"> </v>
          </cell>
          <cell r="D356" t="e">
            <v>#DIV/0!</v>
          </cell>
          <cell r="E356" t="e">
            <v>#DIV/0!</v>
          </cell>
          <cell r="F356">
            <v>0</v>
          </cell>
          <cell r="G356">
            <v>-5.2884613461538457E-2</v>
          </cell>
          <cell r="I356">
            <v>-8.9673909782608696E-2</v>
          </cell>
        </row>
        <row r="357">
          <cell r="B357" t="str">
            <v>SHORT TERM DEBT - INCR/(DECR)</v>
          </cell>
          <cell r="C357" t="str">
            <v xml:space="preserve"> </v>
          </cell>
          <cell r="D357" t="str">
            <v/>
          </cell>
          <cell r="E357" t="str">
            <v/>
          </cell>
          <cell r="F357" t="str">
            <v/>
          </cell>
          <cell r="G357">
            <v>-50000</v>
          </cell>
          <cell r="I357">
            <v>-50000</v>
          </cell>
        </row>
        <row r="358">
          <cell r="B358" t="str">
            <v>LONG TERM DEBT - INCR/(DECR)</v>
          </cell>
          <cell r="C358" t="str">
            <v xml:space="preserve"> </v>
          </cell>
          <cell r="D358" t="str">
            <v/>
          </cell>
          <cell r="E358" t="str">
            <v/>
          </cell>
          <cell r="F358" t="str">
            <v/>
          </cell>
          <cell r="G358">
            <v>-40000</v>
          </cell>
          <cell r="I358">
            <v>-40000</v>
          </cell>
        </row>
        <row r="359">
          <cell r="B359" t="str">
            <v>DEBT FINANCING CASH FLOW (DFCF)</v>
          </cell>
          <cell r="C359" t="str">
            <v xml:space="preserve"> </v>
          </cell>
          <cell r="D359" t="str">
            <v/>
          </cell>
          <cell r="E359" t="str">
            <v/>
          </cell>
          <cell r="F359" t="str">
            <v/>
          </cell>
          <cell r="G359">
            <v>-90000</v>
          </cell>
          <cell r="I359">
            <v>-90000</v>
          </cell>
        </row>
        <row r="360">
          <cell r="B360" t="str">
            <v>Percentage to Revenues</v>
          </cell>
          <cell r="C360" t="str">
            <v xml:space="preserve"> </v>
          </cell>
          <cell r="D360" t="e">
            <v>#DIV/0!</v>
          </cell>
          <cell r="E360" t="e">
            <v>#DIV/0!</v>
          </cell>
          <cell r="F360">
            <v>0</v>
          </cell>
          <cell r="G360">
            <v>-6.9230769230769235E-2</v>
          </cell>
          <cell r="I360">
            <v>-0.11739130434782609</v>
          </cell>
        </row>
        <row r="361">
          <cell r="B361" t="str">
            <v>CAPITAL STOCK - INCR/(DECR)</v>
          </cell>
          <cell r="D361" t="str">
            <v/>
          </cell>
          <cell r="E361" t="str">
            <v/>
          </cell>
          <cell r="F361">
            <v>100000</v>
          </cell>
          <cell r="G361">
            <v>158750</v>
          </cell>
          <cell r="I361">
            <v>129375</v>
          </cell>
        </row>
        <row r="362">
          <cell r="B362" t="str">
            <v>PAID-IN  or DISTRIBUTION ADJMT. - INCR/(DECR)</v>
          </cell>
          <cell r="C362" t="str">
            <v xml:space="preserve"> </v>
          </cell>
          <cell r="D362" t="str">
            <v/>
          </cell>
          <cell r="E362" t="str">
            <v/>
          </cell>
          <cell r="F362" t="str">
            <v/>
          </cell>
          <cell r="G362">
            <v>0</v>
          </cell>
          <cell r="I362">
            <v>0</v>
          </cell>
        </row>
        <row r="363">
          <cell r="B363" t="str">
            <v>DISTRIBUTIONS - DIVIDENDS, TAX, &amp; OTHER</v>
          </cell>
          <cell r="D363" t="str">
            <v/>
          </cell>
          <cell r="E363" t="str">
            <v/>
          </cell>
          <cell r="F363" t="str">
            <v/>
          </cell>
          <cell r="G363">
            <v>0</v>
          </cell>
          <cell r="I363">
            <v>0</v>
          </cell>
        </row>
        <row r="364">
          <cell r="B364" t="str">
            <v>TREASURY STOCK - INCR/(DECR)</v>
          </cell>
          <cell r="D364" t="str">
            <v/>
          </cell>
          <cell r="E364" t="str">
            <v/>
          </cell>
          <cell r="F364" t="str">
            <v/>
          </cell>
          <cell r="G364">
            <v>0</v>
          </cell>
          <cell r="I364">
            <v>0</v>
          </cell>
        </row>
        <row r="365">
          <cell r="B365" t="str">
            <v>EQUITY FINANCING CASH FLOW (EFCF)</v>
          </cell>
          <cell r="C365" t="str">
            <v xml:space="preserve"> </v>
          </cell>
          <cell r="D365">
            <v>0</v>
          </cell>
          <cell r="E365">
            <v>0</v>
          </cell>
          <cell r="F365">
            <v>100000</v>
          </cell>
          <cell r="G365">
            <v>158750</v>
          </cell>
          <cell r="I365">
            <v>86250</v>
          </cell>
        </row>
        <row r="366">
          <cell r="B366" t="str">
            <v>Percentage to Revenues</v>
          </cell>
          <cell r="C366" t="str">
            <v xml:space="preserve"> </v>
          </cell>
          <cell r="D366" t="e">
            <v>#DIV/0!</v>
          </cell>
          <cell r="E366" t="e">
            <v>#DIV/0!</v>
          </cell>
          <cell r="F366">
            <v>0.1</v>
          </cell>
          <cell r="G366">
            <v>0.12211538461538461</v>
          </cell>
          <cell r="I366">
            <v>0.1125</v>
          </cell>
        </row>
        <row r="367">
          <cell r="B367" t="str">
            <v>FINANCING CASH FLOW (FCF)</v>
          </cell>
          <cell r="C367" t="str">
            <v xml:space="preserve"> </v>
          </cell>
          <cell r="D367" t="str">
            <v/>
          </cell>
          <cell r="E367" t="str">
            <v/>
          </cell>
          <cell r="F367" t="str">
            <v/>
          </cell>
          <cell r="G367">
            <v>68750</v>
          </cell>
          <cell r="I367">
            <v>68750</v>
          </cell>
        </row>
        <row r="368">
          <cell r="B368" t="str">
            <v xml:space="preserve"> </v>
          </cell>
        </row>
        <row r="369">
          <cell r="B369" t="str">
            <v>GROSS CASH FLOW (GCF)</v>
          </cell>
          <cell r="C369" t="str">
            <v xml:space="preserve"> </v>
          </cell>
          <cell r="D369" t="str">
            <v/>
          </cell>
          <cell r="E369" t="str">
            <v/>
          </cell>
          <cell r="F369">
            <v>125000</v>
          </cell>
          <cell r="G369">
            <v>110000.0025</v>
          </cell>
          <cell r="I369">
            <v>117500.00125</v>
          </cell>
        </row>
        <row r="370">
          <cell r="B370" t="str">
            <v>OPERATING CASH FLOW (OCF)</v>
          </cell>
          <cell r="C370" t="str">
            <v xml:space="preserve"> </v>
          </cell>
          <cell r="D370" t="str">
            <v/>
          </cell>
          <cell r="E370" t="str">
            <v/>
          </cell>
          <cell r="F370" t="str">
            <v/>
          </cell>
          <cell r="G370">
            <v>-78750</v>
          </cell>
          <cell r="I370">
            <v>-78750</v>
          </cell>
        </row>
        <row r="371">
          <cell r="B371" t="str">
            <v>INVESTING CASH FLOW (ICF)</v>
          </cell>
          <cell r="C371" t="str">
            <v xml:space="preserve"> </v>
          </cell>
          <cell r="D371" t="str">
            <v/>
          </cell>
          <cell r="E371" t="str">
            <v/>
          </cell>
          <cell r="F371" t="str">
            <v/>
          </cell>
          <cell r="G371">
            <v>-100000</v>
          </cell>
          <cell r="I371">
            <v>-100000</v>
          </cell>
        </row>
        <row r="372">
          <cell r="B372" t="str">
            <v>FINANCING CASH FLOW</v>
          </cell>
          <cell r="C372" t="str">
            <v xml:space="preserve"> </v>
          </cell>
          <cell r="D372" t="str">
            <v/>
          </cell>
          <cell r="E372" t="str">
            <v/>
          </cell>
          <cell r="F372" t="str">
            <v/>
          </cell>
          <cell r="G372">
            <v>68750</v>
          </cell>
          <cell r="I372">
            <v>68750</v>
          </cell>
        </row>
        <row r="373">
          <cell r="B373" t="str">
            <v>COMPREHENSIVE CASH FLOW (CCF)</v>
          </cell>
          <cell r="C373" t="str">
            <v xml:space="preserve">  </v>
          </cell>
          <cell r="D373" t="str">
            <v/>
          </cell>
          <cell r="E373" t="str">
            <v/>
          </cell>
          <cell r="F373" t="str">
            <v/>
          </cell>
          <cell r="G373">
            <v>2.5000000023283064E-3</v>
          </cell>
          <cell r="I373">
            <v>2.5000000023283064E-3</v>
          </cell>
        </row>
        <row r="374">
          <cell r="B374" t="str">
            <v xml:space="preserve">   Conversion Ratio of Gross Cash Flow to CCF</v>
          </cell>
          <cell r="C374" t="str">
            <v xml:space="preserve"> </v>
          </cell>
          <cell r="D374" t="e">
            <v>#DIV/0!</v>
          </cell>
          <cell r="E374" t="e">
            <v>#DIV/0!</v>
          </cell>
          <cell r="F374">
            <v>0</v>
          </cell>
          <cell r="G374">
            <v>2.2727272231910236E-8</v>
          </cell>
          <cell r="I374" t="str">
            <v xml:space="preserve"> </v>
          </cell>
          <cell r="O374" t="str">
            <v xml:space="preserve"> </v>
          </cell>
        </row>
        <row r="375">
          <cell r="B375" t="str">
            <v>CASH BALANCE CHANGE</v>
          </cell>
          <cell r="C375" t="str">
            <v xml:space="preserve"> </v>
          </cell>
          <cell r="D375" t="str">
            <v/>
          </cell>
          <cell r="E375" t="str">
            <v/>
          </cell>
          <cell r="F375" t="str">
            <v/>
          </cell>
          <cell r="G375">
            <v>0</v>
          </cell>
          <cell r="I375" t="str">
            <v xml:space="preserve"> </v>
          </cell>
        </row>
        <row r="376">
          <cell r="B376" t="str">
            <v>Difference</v>
          </cell>
          <cell r="C376" t="str">
            <v xml:space="preserve"> </v>
          </cell>
          <cell r="D376">
            <v>0</v>
          </cell>
          <cell r="E376">
            <v>0</v>
          </cell>
          <cell r="F376">
            <v>0</v>
          </cell>
          <cell r="G376">
            <v>-2.5000000023283064E-3</v>
          </cell>
          <cell r="I376">
            <v>-8.3333333410943544E-4</v>
          </cell>
          <cell r="J376">
            <v>-2.5000000023283064E-3</v>
          </cell>
        </row>
        <row r="377">
          <cell r="B377" t="str">
            <v xml:space="preserve"> </v>
          </cell>
          <cell r="C377">
            <v>2006</v>
          </cell>
          <cell r="D377">
            <v>2007</v>
          </cell>
          <cell r="E377">
            <v>2008</v>
          </cell>
          <cell r="F377">
            <v>2009</v>
          </cell>
          <cell r="G377">
            <v>2010</v>
          </cell>
          <cell r="I377" t="str">
            <v>WEIGHTED AVERAGE VALUE</v>
          </cell>
        </row>
        <row r="378">
          <cell r="B378" t="str">
            <v>HISTORICAL CAPITALIZED CASH FLOW VALUE:</v>
          </cell>
        </row>
        <row r="379">
          <cell r="B379" t="str">
            <v xml:space="preserve"> </v>
          </cell>
        </row>
        <row r="380">
          <cell r="B380" t="str">
            <v>GROSS CASH FLOW</v>
          </cell>
          <cell r="D380" t="str">
            <v/>
          </cell>
          <cell r="E380" t="str">
            <v/>
          </cell>
          <cell r="F380">
            <v>125000</v>
          </cell>
          <cell r="G380">
            <v>110000.0025</v>
          </cell>
          <cell r="I380">
            <v>81500.001000000004</v>
          </cell>
        </row>
        <row r="381">
          <cell r="B381" t="str">
            <v>OPERATING CASH FLOW</v>
          </cell>
          <cell r="D381">
            <v>0</v>
          </cell>
          <cell r="E381">
            <v>0</v>
          </cell>
          <cell r="F381">
            <v>0</v>
          </cell>
          <cell r="G381">
            <v>-78750</v>
          </cell>
          <cell r="I381">
            <v>-31500</v>
          </cell>
        </row>
        <row r="382">
          <cell r="B382" t="str">
            <v>ADD BACK AFTER TAX INTEREST EXPENSE</v>
          </cell>
          <cell r="D382">
            <v>0</v>
          </cell>
          <cell r="E382">
            <v>0</v>
          </cell>
          <cell r="F382">
            <v>16250</v>
          </cell>
          <cell r="G382">
            <v>26000</v>
          </cell>
          <cell r="I382">
            <v>15275</v>
          </cell>
        </row>
        <row r="383">
          <cell r="B383" t="str">
            <v>INVESTING CASH FLOW (less investment changes)</v>
          </cell>
          <cell r="D383">
            <v>0</v>
          </cell>
          <cell r="E383">
            <v>0</v>
          </cell>
          <cell r="F383">
            <v>-250000</v>
          </cell>
          <cell r="G383">
            <v>-100000</v>
          </cell>
          <cell r="I383">
            <v>-115000</v>
          </cell>
        </row>
        <row r="384">
          <cell r="B384" t="str">
            <v>ADJUSTMENTS TO CASH FLOW (after tax plug)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I384">
            <v>0</v>
          </cell>
        </row>
        <row r="385">
          <cell r="B385" t="str">
            <v>DEBT FREE CASH FLOW BEFORE FINANCING</v>
          </cell>
          <cell r="D385">
            <v>0</v>
          </cell>
          <cell r="E385">
            <v>0</v>
          </cell>
          <cell r="F385">
            <v>-108750</v>
          </cell>
          <cell r="G385">
            <v>-42749.997499999998</v>
          </cell>
          <cell r="I385">
            <v>-49724.998999999996</v>
          </cell>
        </row>
        <row r="386">
          <cell r="B386" t="str">
            <v>TOTAL ASSETS to NET INCOME (after tax) - CURRENT YEAR</v>
          </cell>
          <cell r="D386" t="e">
            <v>#DIV/0!</v>
          </cell>
          <cell r="E386" t="e">
            <v>#DIV/0!</v>
          </cell>
          <cell r="F386">
            <v>11.333333333333334</v>
          </cell>
          <cell r="G386">
            <v>20.79999896000005</v>
          </cell>
          <cell r="I386">
            <v>16.066666146666691</v>
          </cell>
        </row>
        <row r="387">
          <cell r="B387" t="str">
            <v>TOTAL ASSETS to EBITDA - CURRENT YEAR</v>
          </cell>
          <cell r="D387" t="e">
            <v>#DIV/0!</v>
          </cell>
          <cell r="E387" t="e">
            <v>#DIV/0!</v>
          </cell>
          <cell r="F387">
            <v>4.25</v>
          </cell>
          <cell r="G387">
            <v>5.9428571428571431</v>
          </cell>
          <cell r="I387">
            <v>5.0964285714285715</v>
          </cell>
        </row>
        <row r="388">
          <cell r="B388" t="str">
            <v xml:space="preserve">  TOTAL ASSETS to DEBT FREE CASH FLOW - CURRENT YEAR</v>
          </cell>
          <cell r="D388" t="e">
            <v>#DIV/0!</v>
          </cell>
          <cell r="E388" t="e">
            <v>#DIV/0!</v>
          </cell>
          <cell r="F388">
            <v>-7.8160919540229887</v>
          </cell>
          <cell r="G388">
            <v>-24.327486802777006</v>
          </cell>
          <cell r="I388">
            <v>-16.071789378399998</v>
          </cell>
        </row>
        <row r="389">
          <cell r="B389" t="str">
            <v xml:space="preserve"> </v>
          </cell>
        </row>
        <row r="390">
          <cell r="B390" t="str">
            <v>DISCOUNT RATE or WEIGHTED COST of CAPITAL</v>
          </cell>
          <cell r="D390">
            <v>0.26500000000000001</v>
          </cell>
          <cell r="E390" t="str">
            <v xml:space="preserve"> </v>
          </cell>
          <cell r="F390" t="str">
            <v>CAP RATE</v>
          </cell>
          <cell r="G390">
            <v>0.2</v>
          </cell>
          <cell r="I390">
            <v>0.2</v>
          </cell>
        </row>
        <row r="391">
          <cell r="B391" t="str">
            <v>GROWTH RATE LONG TERM - NOMINAL GDP RATE</v>
          </cell>
          <cell r="D391">
            <v>6.5000000000000002E-2</v>
          </cell>
          <cell r="E391" t="str">
            <v xml:space="preserve"> </v>
          </cell>
          <cell r="F391" t="str">
            <v>P/E RATIO</v>
          </cell>
          <cell r="G391">
            <v>-17.399998880000055</v>
          </cell>
          <cell r="I391">
            <v>-21.716999445660008</v>
          </cell>
        </row>
        <row r="392">
          <cell r="B392" t="str">
            <v>CAPITALIZATION RATE (CAP RATE) - inverse equals price multiple</v>
          </cell>
          <cell r="D392">
            <v>0.2</v>
          </cell>
          <cell r="E392" t="str">
            <v>CAPITALIZED GROSS VALUE</v>
          </cell>
          <cell r="G392">
            <v>-213749.98749999999</v>
          </cell>
          <cell r="I392">
            <v>-248624.99499999997</v>
          </cell>
        </row>
        <row r="393">
          <cell r="D393" t="str">
            <v xml:space="preserve"> </v>
          </cell>
          <cell r="E393" t="str">
            <v>MINUS TOTAL LIABILITIES</v>
          </cell>
          <cell r="G393">
            <v>656250</v>
          </cell>
          <cell r="I393">
            <v>656250</v>
          </cell>
        </row>
        <row r="394">
          <cell r="D394" t="str">
            <v xml:space="preserve"> </v>
          </cell>
          <cell r="E394" t="str">
            <v xml:space="preserve"> </v>
          </cell>
          <cell r="F394" t="str">
            <v xml:space="preserve"> </v>
          </cell>
          <cell r="G394" t="str">
            <v xml:space="preserve"> </v>
          </cell>
          <cell r="I394" t="str">
            <v xml:space="preserve"> </v>
          </cell>
        </row>
        <row r="395">
          <cell r="D395" t="str">
            <v>MARKET VALUE NET WORTH</v>
          </cell>
          <cell r="G395">
            <v>-869999.98750000005</v>
          </cell>
          <cell r="I395">
            <v>-904874.995</v>
          </cell>
        </row>
        <row r="396">
          <cell r="D396" t="str">
            <v>MARKET VALUE TO BOOK NET WORTH</v>
          </cell>
          <cell r="G396">
            <v>-2.2671009298560203</v>
          </cell>
          <cell r="I396">
            <v>-4.85838921316157</v>
          </cell>
        </row>
        <row r="397">
          <cell r="D397" t="str">
            <v>PLUS or MINUS WORKING CAPITAL CASH</v>
          </cell>
          <cell r="G397">
            <v>-1023749.9849999999</v>
          </cell>
          <cell r="I397">
            <v>-872791.66083333327</v>
          </cell>
        </row>
        <row r="398">
          <cell r="B398" t="str">
            <v xml:space="preserve"> </v>
          </cell>
          <cell r="C398">
            <v>2006</v>
          </cell>
          <cell r="D398">
            <v>2007</v>
          </cell>
          <cell r="E398">
            <v>2008</v>
          </cell>
          <cell r="F398">
            <v>2009</v>
          </cell>
          <cell r="G398">
            <v>2010</v>
          </cell>
          <cell r="I398" t="str">
            <v>AVERAGE</v>
          </cell>
        </row>
        <row r="399">
          <cell r="B399" t="str">
            <v>GROSS EXTERNAL FINANCING NEED (EFN):</v>
          </cell>
        </row>
        <row r="400">
          <cell r="B400" t="str">
            <v>(using current assets and current liabilities)</v>
          </cell>
        </row>
        <row r="401">
          <cell r="B401" t="str">
            <v>REVENUES</v>
          </cell>
          <cell r="C401" t="str">
            <v/>
          </cell>
          <cell r="D401" t="str">
            <v/>
          </cell>
          <cell r="E401" t="str">
            <v/>
          </cell>
          <cell r="F401">
            <v>1000000</v>
          </cell>
          <cell r="G401">
            <v>1300000</v>
          </cell>
          <cell r="I401">
            <v>1150000</v>
          </cell>
        </row>
        <row r="402">
          <cell r="B402" t="str">
            <v>CURRENT ASSETS TO REVENUES</v>
          </cell>
          <cell r="C402" t="str">
            <v/>
          </cell>
          <cell r="D402" t="str">
            <v/>
          </cell>
          <cell r="E402" t="str">
            <v/>
          </cell>
          <cell r="F402">
            <v>0.65</v>
          </cell>
          <cell r="G402">
            <v>0.61538461538461542</v>
          </cell>
          <cell r="I402">
            <v>0.63269230769230766</v>
          </cell>
        </row>
        <row r="403">
          <cell r="B403" t="str">
            <v>CURRENT LIABILITIES TO REVENUES</v>
          </cell>
          <cell r="C403" t="str">
            <v/>
          </cell>
          <cell r="D403" t="str">
            <v/>
          </cell>
          <cell r="E403" t="str">
            <v/>
          </cell>
          <cell r="F403">
            <v>0.51500000000000001</v>
          </cell>
          <cell r="G403">
            <v>0.41249999999999998</v>
          </cell>
          <cell r="I403">
            <v>0.46375</v>
          </cell>
        </row>
        <row r="404">
          <cell r="B404" t="str">
            <v>CHANGE IN REVENUES</v>
          </cell>
          <cell r="C404" t="str">
            <v xml:space="preserve"> </v>
          </cell>
          <cell r="D404" t="str">
            <v/>
          </cell>
          <cell r="E404" t="str">
            <v/>
          </cell>
          <cell r="F404" t="str">
            <v/>
          </cell>
          <cell r="G404">
            <v>300000</v>
          </cell>
          <cell r="I404">
            <v>300000</v>
          </cell>
        </row>
        <row r="405">
          <cell r="B405" t="str">
            <v>PROFIT MARGIN</v>
          </cell>
          <cell r="C405" t="str">
            <v/>
          </cell>
          <cell r="D405" t="str">
            <v/>
          </cell>
          <cell r="E405" t="str">
            <v/>
          </cell>
          <cell r="F405">
            <v>7.4999999999999997E-2</v>
          </cell>
          <cell r="G405">
            <v>3.8461540384615384E-2</v>
          </cell>
          <cell r="I405">
            <v>5.673077019230769E-2</v>
          </cell>
        </row>
        <row r="406">
          <cell r="B406" t="str">
            <v>RETAINED EARNINGS/NET INCOME</v>
          </cell>
          <cell r="C406" t="str">
            <v xml:space="preserve"> </v>
          </cell>
          <cell r="D406" t="str">
            <v/>
          </cell>
          <cell r="E406" t="str">
            <v/>
          </cell>
          <cell r="F406" t="str">
            <v/>
          </cell>
          <cell r="G406">
            <v>1</v>
          </cell>
          <cell r="I406">
            <v>1</v>
          </cell>
        </row>
        <row r="407">
          <cell r="C407" t="str">
            <v xml:space="preserve"> </v>
          </cell>
        </row>
        <row r="408">
          <cell r="B408" t="str">
            <v>EFN $ AMOUNT: (EXCESS)</v>
          </cell>
          <cell r="C408" t="str">
            <v xml:space="preserve"> </v>
          </cell>
          <cell r="D408" t="str">
            <v/>
          </cell>
          <cell r="E408" t="str">
            <v/>
          </cell>
          <cell r="F408" t="str">
            <v/>
          </cell>
          <cell r="G408">
            <v>49326.922500000008</v>
          </cell>
          <cell r="I408">
            <v>49326.922500000008</v>
          </cell>
        </row>
        <row r="409">
          <cell r="B409" t="str">
            <v>Green = continue  Amber = warning  Red = danger</v>
          </cell>
          <cell r="C409" t="str">
            <v xml:space="preserve"> </v>
          </cell>
          <cell r="D409" t="str">
            <v xml:space="preserve"> </v>
          </cell>
          <cell r="E409" t="str">
            <v xml:space="preserve"> </v>
          </cell>
          <cell r="F409" t="str">
            <v xml:space="preserve"> </v>
          </cell>
          <cell r="G409" t="str">
            <v xml:space="preserve"> </v>
          </cell>
          <cell r="I409" t="str">
            <v>X</v>
          </cell>
        </row>
        <row r="410">
          <cell r="B410" t="str">
            <v xml:space="preserve"> </v>
          </cell>
          <cell r="C410">
            <v>2006</v>
          </cell>
          <cell r="D410">
            <v>2007</v>
          </cell>
          <cell r="E410">
            <v>2008</v>
          </cell>
          <cell r="F410">
            <v>2009</v>
          </cell>
          <cell r="G410">
            <v>2010</v>
          </cell>
          <cell r="I410" t="str">
            <v>AVERAGE</v>
          </cell>
        </row>
        <row r="411">
          <cell r="B411" t="str">
            <v>ADJ. WORKING CAP EXTERNAL FINANCING NEED (EFN):</v>
          </cell>
        </row>
        <row r="412">
          <cell r="B412" t="str">
            <v xml:space="preserve">(using ARs plus inventory &amp; APs &amp; other payables) </v>
          </cell>
        </row>
        <row r="413">
          <cell r="B413" t="str">
            <v>REVENUES</v>
          </cell>
          <cell r="C413" t="str">
            <v/>
          </cell>
          <cell r="D413" t="str">
            <v/>
          </cell>
          <cell r="E413" t="str">
            <v/>
          </cell>
          <cell r="F413">
            <v>1000000</v>
          </cell>
          <cell r="G413">
            <v>1300000</v>
          </cell>
          <cell r="I413">
            <v>1150000</v>
          </cell>
        </row>
        <row r="414">
          <cell r="B414" t="str">
            <v>ACCOUNTS RECEIVABLE PLUS INVENTORY to REVENUES</v>
          </cell>
          <cell r="C414" t="str">
            <v/>
          </cell>
          <cell r="D414" t="str">
            <v/>
          </cell>
          <cell r="E414" t="str">
            <v/>
          </cell>
          <cell r="F414">
            <v>0.6</v>
          </cell>
          <cell r="G414">
            <v>0.57692307692307687</v>
          </cell>
          <cell r="I414">
            <v>0.58846153846153837</v>
          </cell>
        </row>
        <row r="415">
          <cell r="B415" t="str">
            <v>ACCOUNTS PAYABLE to REVENUES</v>
          </cell>
          <cell r="C415" t="str">
            <v/>
          </cell>
          <cell r="D415" t="str">
            <v/>
          </cell>
          <cell r="E415" t="str">
            <v/>
          </cell>
          <cell r="F415">
            <v>0.2</v>
          </cell>
          <cell r="G415">
            <v>0.20865384615384616</v>
          </cell>
          <cell r="I415">
            <v>0.20432692307692307</v>
          </cell>
        </row>
        <row r="416">
          <cell r="B416" t="str">
            <v>OTHER PAYABLES (in Current Liabilities) to REVENUES</v>
          </cell>
          <cell r="F416">
            <v>7.4999999999999997E-2</v>
          </cell>
          <cell r="G416">
            <v>5.7692307692307696E-2</v>
          </cell>
          <cell r="I416">
            <v>6.6346153846153846E-2</v>
          </cell>
        </row>
        <row r="417">
          <cell r="B417" t="str">
            <v>CHANGE in REVENUES</v>
          </cell>
          <cell r="C417" t="str">
            <v xml:space="preserve"> </v>
          </cell>
          <cell r="D417" t="str">
            <v/>
          </cell>
          <cell r="E417" t="str">
            <v/>
          </cell>
          <cell r="F417" t="str">
            <v/>
          </cell>
          <cell r="G417">
            <v>300000</v>
          </cell>
          <cell r="I417">
            <v>300000</v>
          </cell>
        </row>
        <row r="418">
          <cell r="B418" t="str">
            <v>PROFIT MARGIN to REVENUES</v>
          </cell>
          <cell r="C418" t="str">
            <v/>
          </cell>
          <cell r="D418" t="str">
            <v/>
          </cell>
          <cell r="E418" t="str">
            <v/>
          </cell>
          <cell r="F418">
            <v>7.4999999999999997E-2</v>
          </cell>
          <cell r="G418">
            <v>3.8461540384615384E-2</v>
          </cell>
          <cell r="I418">
            <v>5.673077019230769E-2</v>
          </cell>
        </row>
        <row r="419">
          <cell r="B419" t="str">
            <v>RETAINED EARNINGS/NET INCOME</v>
          </cell>
          <cell r="C419" t="str">
            <v xml:space="preserve"> </v>
          </cell>
          <cell r="D419" t="str">
            <v/>
          </cell>
          <cell r="E419" t="str">
            <v/>
          </cell>
          <cell r="F419" t="str">
            <v/>
          </cell>
          <cell r="G419">
            <v>1</v>
          </cell>
          <cell r="I419">
            <v>1</v>
          </cell>
        </row>
        <row r="420">
          <cell r="B420" t="str">
            <v>EFN $ AMOUNT: (EXCESS)</v>
          </cell>
          <cell r="C420" t="str">
            <v xml:space="preserve"> </v>
          </cell>
          <cell r="D420" t="str">
            <v/>
          </cell>
          <cell r="E420" t="str">
            <v/>
          </cell>
          <cell r="F420" t="str">
            <v/>
          </cell>
          <cell r="G420">
            <v>81634.614807692298</v>
          </cell>
          <cell r="I420">
            <v>81634.614807692298</v>
          </cell>
        </row>
        <row r="421">
          <cell r="B421" t="str">
            <v>Green = continue  Amber = warning  Red = danger</v>
          </cell>
          <cell r="C421" t="str">
            <v xml:space="preserve"> </v>
          </cell>
          <cell r="D421" t="str">
            <v xml:space="preserve">  </v>
          </cell>
          <cell r="E421" t="str">
            <v xml:space="preserve"> </v>
          </cell>
          <cell r="F421" t="str">
            <v xml:space="preserve"> </v>
          </cell>
          <cell r="G421" t="str">
            <v xml:space="preserve"> </v>
          </cell>
        </row>
        <row r="422">
          <cell r="B422" t="str">
            <v xml:space="preserve"> </v>
          </cell>
          <cell r="C422">
            <v>2006</v>
          </cell>
          <cell r="D422">
            <v>2007</v>
          </cell>
          <cell r="E422">
            <v>2008</v>
          </cell>
          <cell r="F422">
            <v>2009</v>
          </cell>
          <cell r="G422">
            <v>2010</v>
          </cell>
          <cell r="I422" t="str">
            <v>AVERAGE</v>
          </cell>
        </row>
        <row r="423">
          <cell r="B423" t="str">
            <v>CURRENT LINE OF CREDIT NEED:</v>
          </cell>
        </row>
        <row r="424">
          <cell r="B424" t="str">
            <v xml:space="preserve"> </v>
          </cell>
        </row>
        <row r="425">
          <cell r="B425" t="str">
            <v>CASH BALANCE</v>
          </cell>
          <cell r="C425">
            <v>0</v>
          </cell>
          <cell r="D425">
            <v>0</v>
          </cell>
          <cell r="E425">
            <v>0</v>
          </cell>
          <cell r="F425">
            <v>50000</v>
          </cell>
          <cell r="G425">
            <v>50000</v>
          </cell>
          <cell r="I425">
            <v>33333.333333333336</v>
          </cell>
        </row>
        <row r="427">
          <cell r="B427" t="str">
            <v>NEEDED LINE of CREDIT (assuming no cash)</v>
          </cell>
          <cell r="C427">
            <v>0</v>
          </cell>
          <cell r="D427" t="str">
            <v/>
          </cell>
          <cell r="E427" t="str">
            <v/>
          </cell>
          <cell r="F427" t="str">
            <v/>
          </cell>
          <cell r="G427">
            <v>428749.99749999988</v>
          </cell>
          <cell r="I427">
            <v>428749.99749999988</v>
          </cell>
        </row>
        <row r="428">
          <cell r="B428" t="str">
            <v>NEEDED LINE of CREDIT (including other payables)</v>
          </cell>
          <cell r="C428">
            <v>0</v>
          </cell>
          <cell r="D428" t="str">
            <v/>
          </cell>
          <cell r="E428" t="str">
            <v/>
          </cell>
          <cell r="F428" t="str">
            <v/>
          </cell>
          <cell r="G428">
            <v>353749.99749999988</v>
          </cell>
          <cell r="I428">
            <v>353749.99749999988</v>
          </cell>
        </row>
        <row r="429">
          <cell r="B429" t="str">
            <v>CASH minus NEEDED ADJUSTED LINE of CREDIT</v>
          </cell>
          <cell r="C429">
            <v>0</v>
          </cell>
          <cell r="D429">
            <v>0</v>
          </cell>
          <cell r="E429">
            <v>0</v>
          </cell>
          <cell r="F429">
            <v>50000</v>
          </cell>
          <cell r="G429">
            <v>-303749.99749999988</v>
          </cell>
          <cell r="I429">
            <v>-84583.33249999996</v>
          </cell>
          <cell r="J429">
            <v>478749.99999999988</v>
          </cell>
        </row>
        <row r="430">
          <cell r="B430" t="str">
            <v>OUTSTANDING LINE of CREDIT  BALANCE</v>
          </cell>
          <cell r="C430">
            <v>0</v>
          </cell>
          <cell r="D430">
            <v>0</v>
          </cell>
          <cell r="E430">
            <v>0</v>
          </cell>
          <cell r="F430">
            <v>200000</v>
          </cell>
          <cell r="G430">
            <v>150000</v>
          </cell>
          <cell r="I430">
            <v>116666.66666666667</v>
          </cell>
          <cell r="J430">
            <v>50000.002499999995</v>
          </cell>
        </row>
        <row r="431">
          <cell r="B431" t="str">
            <v>EXCESS or (SHORTFALL) CASH BALANCE</v>
          </cell>
          <cell r="C431">
            <v>0</v>
          </cell>
          <cell r="D431">
            <v>0</v>
          </cell>
          <cell r="E431">
            <v>0</v>
          </cell>
          <cell r="F431">
            <v>250000</v>
          </cell>
          <cell r="G431">
            <v>-153749.99749999988</v>
          </cell>
          <cell r="I431">
            <v>32083.334166666707</v>
          </cell>
          <cell r="J431">
            <v>428749.99749999988</v>
          </cell>
        </row>
        <row r="433">
          <cell r="B433" t="str">
            <v>NEEDED CASH BALANCE in WORKING CAPTIAL</v>
          </cell>
          <cell r="C433">
            <v>0</v>
          </cell>
          <cell r="D433">
            <v>0</v>
          </cell>
          <cell r="E433">
            <v>0</v>
          </cell>
          <cell r="F433">
            <v>-200000</v>
          </cell>
          <cell r="G433">
            <v>203749.99749999988</v>
          </cell>
          <cell r="I433">
            <v>1249.9991666666272</v>
          </cell>
        </row>
        <row r="435">
          <cell r="B435" t="str">
            <v>MAXIMUM POTENTIAL BORROWING CAPACITY  65/40/33 net fixed</v>
          </cell>
          <cell r="C435">
            <v>0</v>
          </cell>
          <cell r="D435">
            <v>0</v>
          </cell>
          <cell r="E435">
            <v>0</v>
          </cell>
          <cell r="F435">
            <v>381000</v>
          </cell>
          <cell r="G435">
            <v>466700</v>
          </cell>
          <cell r="I435">
            <v>282566.66666666669</v>
          </cell>
        </row>
        <row r="436">
          <cell r="B436" t="str">
            <v>TOTAL INTEREST BEARING LIABILITIES OUTSTANDING</v>
          </cell>
          <cell r="C436">
            <v>0</v>
          </cell>
          <cell r="D436">
            <v>0</v>
          </cell>
          <cell r="E436">
            <v>0</v>
          </cell>
          <cell r="F436">
            <v>360000</v>
          </cell>
          <cell r="G436">
            <v>270000</v>
          </cell>
          <cell r="I436">
            <v>210000</v>
          </cell>
        </row>
        <row r="437">
          <cell r="B437" t="str">
            <v>BORROWING AVAILABILITY or (OVER-BORROWED)</v>
          </cell>
          <cell r="C437">
            <v>0</v>
          </cell>
          <cell r="D437">
            <v>0</v>
          </cell>
          <cell r="E437">
            <v>0</v>
          </cell>
          <cell r="F437">
            <v>21000</v>
          </cell>
          <cell r="G437">
            <v>196700</v>
          </cell>
          <cell r="I437">
            <v>72566.666666666672</v>
          </cell>
        </row>
        <row r="438">
          <cell r="B438" t="str">
            <v>INTEREST BEARING DEBT to EBITDA MULTIPLE</v>
          </cell>
          <cell r="C438" t="e">
            <v>#DIV/0!</v>
          </cell>
          <cell r="D438" t="e">
            <v>#DIV/0!</v>
          </cell>
          <cell r="E438" t="e">
            <v>#DIV/0!</v>
          </cell>
          <cell r="F438">
            <v>1.8</v>
          </cell>
          <cell r="G438">
            <v>1.5428571428571429</v>
          </cell>
          <cell r="I438" t="e">
            <v>#DIV/0!</v>
          </cell>
        </row>
        <row r="439">
          <cell r="B439" t="str">
            <v xml:space="preserve"> </v>
          </cell>
          <cell r="C439">
            <v>2006</v>
          </cell>
          <cell r="D439">
            <v>2007</v>
          </cell>
          <cell r="E439">
            <v>2008</v>
          </cell>
          <cell r="F439">
            <v>2009</v>
          </cell>
          <cell r="G439">
            <v>2010</v>
          </cell>
          <cell r="I439" t="str">
            <v>AVERAGE</v>
          </cell>
        </row>
        <row r="440">
          <cell r="B440" t="str">
            <v>ALTMAN Z BANKRUPTCY SCORE:</v>
          </cell>
        </row>
        <row r="441">
          <cell r="B441" t="str">
            <v xml:space="preserve"> </v>
          </cell>
        </row>
        <row r="442">
          <cell r="B442" t="str">
            <v>WORKING CAPITAL / TOTAL ASSETS</v>
          </cell>
          <cell r="C442" t="str">
            <v/>
          </cell>
          <cell r="D442" t="str">
            <v/>
          </cell>
          <cell r="E442" t="str">
            <v/>
          </cell>
          <cell r="F442">
            <v>0.1588235294117647</v>
          </cell>
          <cell r="G442">
            <v>0.25360576923076922</v>
          </cell>
          <cell r="I442">
            <v>0.20621464932126696</v>
          </cell>
        </row>
        <row r="443">
          <cell r="B443" t="str">
            <v>(x 6.56)</v>
          </cell>
          <cell r="C443" t="str">
            <v/>
          </cell>
          <cell r="D443" t="str">
            <v/>
          </cell>
          <cell r="E443" t="str">
            <v/>
          </cell>
          <cell r="F443">
            <v>1.0418823529411763</v>
          </cell>
          <cell r="G443">
            <v>1.6636538461538459</v>
          </cell>
          <cell r="I443">
            <v>1.3527680995475111</v>
          </cell>
        </row>
        <row r="444">
          <cell r="B444" t="str">
            <v>ENDING RETAINED EARNINGS / TOTAL ASSETS</v>
          </cell>
          <cell r="C444" t="str">
            <v/>
          </cell>
          <cell r="D444" t="str">
            <v/>
          </cell>
          <cell r="E444" t="str">
            <v/>
          </cell>
          <cell r="F444">
            <v>8.8235294117647065E-2</v>
          </cell>
          <cell r="G444">
            <v>0.12019231009615385</v>
          </cell>
          <cell r="I444">
            <v>0.10421380210690045</v>
          </cell>
        </row>
        <row r="445">
          <cell r="B445" t="str">
            <v>(x 3.26)</v>
          </cell>
          <cell r="C445" t="str">
            <v/>
          </cell>
          <cell r="D445" t="str">
            <v/>
          </cell>
          <cell r="E445" t="str">
            <v/>
          </cell>
          <cell r="F445">
            <v>0.28764705882352942</v>
          </cell>
          <cell r="G445">
            <v>0.39182693091346149</v>
          </cell>
          <cell r="I445">
            <v>0.33973699486849546</v>
          </cell>
        </row>
        <row r="446">
          <cell r="B446" t="str">
            <v>EARNINGS PRE - INTEREST EXP &amp; INC TAX / TOTAL ASSETS</v>
          </cell>
          <cell r="C446" t="str">
            <v/>
          </cell>
          <cell r="D446" t="str">
            <v/>
          </cell>
          <cell r="E446" t="str">
            <v/>
          </cell>
          <cell r="F446">
            <v>0.17647058823529413</v>
          </cell>
          <cell r="G446">
            <v>0.11057692307692307</v>
          </cell>
          <cell r="I446">
            <v>0.14352375565610859</v>
          </cell>
        </row>
        <row r="447">
          <cell r="B447" t="str">
            <v>(x 6.72)</v>
          </cell>
          <cell r="C447" t="str">
            <v/>
          </cell>
          <cell r="D447" t="str">
            <v/>
          </cell>
          <cell r="E447" t="str">
            <v/>
          </cell>
          <cell r="F447">
            <v>1.1858823529411766</v>
          </cell>
          <cell r="G447">
            <v>0.74307692307692297</v>
          </cell>
          <cell r="I447">
            <v>0.96447963800904979</v>
          </cell>
        </row>
        <row r="448">
          <cell r="B448" t="str">
            <v>NET WORTH / TOTAL LIABILITIES</v>
          </cell>
          <cell r="C448" t="str">
            <v/>
          </cell>
          <cell r="D448" t="str">
            <v/>
          </cell>
          <cell r="E448" t="str">
            <v/>
          </cell>
          <cell r="F448">
            <v>0.25925925925925924</v>
          </cell>
          <cell r="G448">
            <v>0.58476190857142862</v>
          </cell>
          <cell r="I448">
            <v>0.42201058391534396</v>
          </cell>
        </row>
        <row r="449">
          <cell r="B449" t="str">
            <v>(x 1.05)</v>
          </cell>
          <cell r="C449" t="str">
            <v/>
          </cell>
          <cell r="D449" t="str">
            <v/>
          </cell>
          <cell r="E449" t="str">
            <v/>
          </cell>
          <cell r="F449">
            <v>0.2722222222222222</v>
          </cell>
          <cell r="G449">
            <v>0.6140000040000001</v>
          </cell>
          <cell r="I449">
            <v>0.44311111311111118</v>
          </cell>
        </row>
        <row r="450">
          <cell r="B450" t="str">
            <v>ALTMAN Z SCORE:</v>
          </cell>
          <cell r="C450" t="str">
            <v xml:space="preserve"> </v>
          </cell>
          <cell r="D450">
            <v>0</v>
          </cell>
          <cell r="E450">
            <v>0</v>
          </cell>
          <cell r="F450">
            <v>2.7876339869281042</v>
          </cell>
          <cell r="G450">
            <v>3.4125577041442305</v>
          </cell>
          <cell r="I450">
            <v>2.0667305636907782</v>
          </cell>
        </row>
        <row r="451">
          <cell r="B451" t="str">
            <v>Green = continue  Amber = warning  Red = danger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</row>
        <row r="452">
          <cell r="B452" t="str">
            <v xml:space="preserve"> </v>
          </cell>
          <cell r="C452">
            <v>2006</v>
          </cell>
          <cell r="D452">
            <v>2007</v>
          </cell>
          <cell r="E452">
            <v>2008</v>
          </cell>
          <cell r="F452">
            <v>2009</v>
          </cell>
          <cell r="G452">
            <v>2010</v>
          </cell>
          <cell r="I452" t="str">
            <v>AVERAGE</v>
          </cell>
        </row>
        <row r="453">
          <cell r="B453" t="str">
            <v>NET TRADE CYCLE:</v>
          </cell>
        </row>
        <row r="454">
          <cell r="B454" t="str">
            <v>ANNUAL YEAR END - NON-AVERAGED</v>
          </cell>
        </row>
        <row r="455">
          <cell r="B455" t="str">
            <v>NUMBER OF DAYS TIED UP IN</v>
          </cell>
        </row>
        <row r="456">
          <cell r="B456" t="str">
            <v>ACCOUNTS RECEIVABLE</v>
          </cell>
          <cell r="C456" t="str">
            <v/>
          </cell>
          <cell r="D456" t="str">
            <v/>
          </cell>
          <cell r="E456" t="str">
            <v/>
          </cell>
          <cell r="F456">
            <v>108</v>
          </cell>
          <cell r="G456">
            <v>96.92307692307692</v>
          </cell>
          <cell r="I456">
            <v>102.46153846153845</v>
          </cell>
        </row>
        <row r="457">
          <cell r="B457" t="str">
            <v>CASH RELEASE or (USE) from ACCOUNTS RECEIVABLE</v>
          </cell>
          <cell r="C457" t="str">
            <v xml:space="preserve"> </v>
          </cell>
          <cell r="D457" t="e">
            <v>#DIV/0!</v>
          </cell>
          <cell r="E457" t="e">
            <v>#DIV/0!</v>
          </cell>
          <cell r="F457" t="e">
            <v>#DIV/0!</v>
          </cell>
          <cell r="G457">
            <v>40000</v>
          </cell>
          <cell r="I457" t="e">
            <v>#DIV/0!</v>
          </cell>
        </row>
        <row r="458">
          <cell r="B458" t="str">
            <v>NUMBER OF DAYS TIED UP IN</v>
          </cell>
          <cell r="I458" t="str">
            <v xml:space="preserve"> </v>
          </cell>
        </row>
        <row r="459">
          <cell r="B459" t="str">
            <v>INVENTORIES</v>
          </cell>
          <cell r="C459" t="str">
            <v/>
          </cell>
          <cell r="D459" t="str">
            <v/>
          </cell>
          <cell r="E459" t="str">
            <v/>
          </cell>
          <cell r="F459">
            <v>108</v>
          </cell>
          <cell r="G459">
            <v>110.76923076923076</v>
          </cell>
          <cell r="I459">
            <v>109.38461538461539</v>
          </cell>
        </row>
        <row r="460">
          <cell r="B460" t="str">
            <v>CASH RELEASE or (USE) from INVENTORIES</v>
          </cell>
          <cell r="C460" t="str">
            <v xml:space="preserve"> </v>
          </cell>
          <cell r="D460" t="e">
            <v>#DIV/0!</v>
          </cell>
          <cell r="E460" t="e">
            <v>#DIV/0!</v>
          </cell>
          <cell r="F460" t="e">
            <v>#DIV/0!</v>
          </cell>
          <cell r="G460">
            <v>-10000</v>
          </cell>
          <cell r="I460" t="e">
            <v>#DIV/0!</v>
          </cell>
        </row>
        <row r="461">
          <cell r="B461" t="str">
            <v>LESS: NUMBER OF DAYS TIED UP IN</v>
          </cell>
          <cell r="I461" t="str">
            <v xml:space="preserve"> </v>
          </cell>
        </row>
        <row r="462">
          <cell r="B462" t="str">
            <v>ACCOUNTS PAYABLE</v>
          </cell>
          <cell r="C462" t="str">
            <v/>
          </cell>
          <cell r="D462" t="str">
            <v/>
          </cell>
          <cell r="E462" t="str">
            <v/>
          </cell>
          <cell r="F462">
            <v>72</v>
          </cell>
          <cell r="G462">
            <v>75.115384615384613</v>
          </cell>
          <cell r="I462">
            <v>73.557692307692307</v>
          </cell>
        </row>
        <row r="463">
          <cell r="B463" t="str">
            <v>CASH RELEASE or (USE) from ACCOUNTS PAYABLE</v>
          </cell>
          <cell r="C463" t="str">
            <v xml:space="preserve"> </v>
          </cell>
          <cell r="D463" t="e">
            <v>#DIV/0!</v>
          </cell>
          <cell r="E463" t="e">
            <v>#DIV/0!</v>
          </cell>
          <cell r="F463" t="e">
            <v>#DIV/0!</v>
          </cell>
          <cell r="G463">
            <v>11250</v>
          </cell>
          <cell r="I463" t="e">
            <v>#DIV/0!</v>
          </cell>
        </row>
        <row r="465">
          <cell r="B465" t="str">
            <v>NET TRADE CYCLE DAYS:</v>
          </cell>
          <cell r="C465">
            <v>0</v>
          </cell>
          <cell r="D465" t="str">
            <v/>
          </cell>
          <cell r="E465" t="str">
            <v/>
          </cell>
          <cell r="F465" t="str">
            <v/>
          </cell>
          <cell r="G465">
            <v>132.57692307692307</v>
          </cell>
          <cell r="I465">
            <v>132.57692307692307</v>
          </cell>
        </row>
        <row r="466">
          <cell r="B466" t="str">
            <v>Green = continue  Amber = warning  Red = danger</v>
          </cell>
          <cell r="C466" t="str">
            <v xml:space="preserve"> </v>
          </cell>
          <cell r="D466" t="str">
            <v xml:space="preserve"> </v>
          </cell>
          <cell r="E466" t="str">
            <v xml:space="preserve"> </v>
          </cell>
          <cell r="F466" t="str">
            <v xml:space="preserve"> </v>
          </cell>
          <cell r="G466" t="str">
            <v xml:space="preserve"> </v>
          </cell>
        </row>
        <row r="467">
          <cell r="B467" t="str">
            <v>CAPITAL CASH NEEDS FOR FULL NET TRADE CYCLE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>
            <v>438240.38369471155</v>
          </cell>
          <cell r="I467">
            <v>438240.38369471155</v>
          </cell>
        </row>
        <row r="468">
          <cell r="B468" t="str">
            <v>DAILY OPERATIONAL EXPENSE CASH NEEDS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>
            <v>3305.5555486111116</v>
          </cell>
          <cell r="I468">
            <v>3305.5555486111116</v>
          </cell>
        </row>
        <row r="469">
          <cell r="B469" t="str">
            <v>NET CASH RELEASE or USE from TRADE CYCLE</v>
          </cell>
          <cell r="C469" t="str">
            <v xml:space="preserve"> </v>
          </cell>
          <cell r="D469" t="e">
            <v>#DIV/0!</v>
          </cell>
          <cell r="E469" t="e">
            <v>#DIV/0!</v>
          </cell>
          <cell r="F469" t="e">
            <v>#DIV/0!</v>
          </cell>
          <cell r="G469">
            <v>41250</v>
          </cell>
          <cell r="I469" t="e">
            <v>#DIV/0!</v>
          </cell>
        </row>
        <row r="470">
          <cell r="B470" t="str">
            <v>CASH GAIN or (LOSS) per Chg in NET TRADE DAYS</v>
          </cell>
          <cell r="C470" t="str">
            <v xml:space="preserve"> </v>
          </cell>
          <cell r="D470" t="e">
            <v>#DIV/0!</v>
          </cell>
          <cell r="E470" t="e">
            <v>#DIV/0!</v>
          </cell>
          <cell r="F470" t="e">
            <v>#DIV/0!</v>
          </cell>
          <cell r="G470">
            <v>311.14012184508272</v>
          </cell>
          <cell r="I470" t="e">
            <v>#DIV/0!</v>
          </cell>
          <cell r="O470" t="str">
            <v xml:space="preserve"> </v>
          </cell>
        </row>
        <row r="471">
          <cell r="B471" t="str">
            <v xml:space="preserve"> </v>
          </cell>
          <cell r="C471">
            <v>2006</v>
          </cell>
          <cell r="D471">
            <v>2007</v>
          </cell>
          <cell r="E471">
            <v>2008</v>
          </cell>
          <cell r="F471">
            <v>2009</v>
          </cell>
          <cell r="G471">
            <v>2010</v>
          </cell>
          <cell r="I471" t="str">
            <v>AVERAGE</v>
          </cell>
        </row>
        <row r="472">
          <cell r="B472" t="str">
            <v>WEIGHTED AVERAGE COST OF CAPITAL:</v>
          </cell>
        </row>
        <row r="473">
          <cell r="B473" t="str">
            <v>(using all interest bearing debt)</v>
          </cell>
        </row>
        <row r="474">
          <cell r="B474" t="str">
            <v>OVERALL BORROW RATE AFTER TAX</v>
          </cell>
          <cell r="C474" t="str">
            <v xml:space="preserve"> </v>
          </cell>
          <cell r="D474" t="e">
            <v>#DIV/0!</v>
          </cell>
          <cell r="E474" t="e">
            <v>#DIV/0!</v>
          </cell>
          <cell r="F474">
            <v>4.5138888888888895E-2</v>
          </cell>
          <cell r="G474">
            <v>9.6296296296296297E-2</v>
          </cell>
          <cell r="I474" t="e">
            <v>#DIV/0!</v>
          </cell>
        </row>
        <row r="475">
          <cell r="B475" t="str">
            <v>RETURN ON EQUITY (ROE)</v>
          </cell>
          <cell r="C475" t="str">
            <v xml:space="preserve"> </v>
          </cell>
          <cell r="D475" t="str">
            <v/>
          </cell>
          <cell r="E475" t="str">
            <v/>
          </cell>
          <cell r="F475">
            <v>0.42857142857142855</v>
          </cell>
          <cell r="G475">
            <v>0.1302931652749631</v>
          </cell>
          <cell r="I475">
            <v>0.27943229692319582</v>
          </cell>
        </row>
        <row r="476">
          <cell r="B476" t="str">
            <v>FINANCED DEBT to FINANCED DEBT plus EQUITY - percentage</v>
          </cell>
          <cell r="C476" t="str">
            <v xml:space="preserve"> </v>
          </cell>
          <cell r="D476" t="e">
            <v>#DIV/0!</v>
          </cell>
          <cell r="E476" t="e">
            <v>#DIV/0!</v>
          </cell>
          <cell r="F476">
            <v>0.67289719626168221</v>
          </cell>
          <cell r="G476">
            <v>0.41300191046653195</v>
          </cell>
          <cell r="I476" t="e">
            <v>#DIV/0!</v>
          </cell>
        </row>
        <row r="477">
          <cell r="B477" t="str">
            <v>EQUITY to LONG TERM DEBT plus EQUITY - percentage</v>
          </cell>
          <cell r="C477" t="str">
            <v xml:space="preserve"> </v>
          </cell>
          <cell r="D477" t="e">
            <v>#DIV/0!</v>
          </cell>
          <cell r="E477" t="e">
            <v>#DIV/0!</v>
          </cell>
          <cell r="F477">
            <v>0.32710280373831774</v>
          </cell>
          <cell r="G477">
            <v>0.58699808953346821</v>
          </cell>
          <cell r="I477" t="e">
            <v>#DIV/0!</v>
          </cell>
        </row>
        <row r="478">
          <cell r="I478" t="str">
            <v xml:space="preserve"> </v>
          </cell>
        </row>
        <row r="479">
          <cell r="B479" t="str">
            <v xml:space="preserve"> ACTUAL WEIGHTED COST OF CAPITAL:</v>
          </cell>
          <cell r="C479" t="str">
            <v xml:space="preserve"> </v>
          </cell>
          <cell r="D479" t="str">
            <v/>
          </cell>
          <cell r="E479" t="str">
            <v/>
          </cell>
          <cell r="F479">
            <v>0.17056074766355139</v>
          </cell>
          <cell r="G479">
            <v>0.11625239343689335</v>
          </cell>
          <cell r="I479">
            <v>0.14340657055022238</v>
          </cell>
        </row>
        <row r="480">
          <cell r="B480" t="str">
            <v>ADJ. COST of CAP. with assumed ROE of 26.5% annually</v>
          </cell>
          <cell r="C480" t="str">
            <v xml:space="preserve"> </v>
          </cell>
          <cell r="D480" t="str">
            <v/>
          </cell>
          <cell r="E480" t="str">
            <v/>
          </cell>
          <cell r="F480">
            <v>0.11705607476635514</v>
          </cell>
          <cell r="G480">
            <v>0.19532504806759068</v>
          </cell>
          <cell r="I480">
            <v>0.15619056141697291</v>
          </cell>
        </row>
        <row r="482">
          <cell r="B482" t="str">
            <v>ROE % / OPERATING EARNINGS GROWTH %</v>
          </cell>
          <cell r="C482" t="str">
            <v xml:space="preserve"> </v>
          </cell>
          <cell r="D482" t="str">
            <v/>
          </cell>
          <cell r="E482" t="str">
            <v/>
          </cell>
          <cell r="F482" t="str">
            <v/>
          </cell>
          <cell r="G482">
            <v>-0.55839927974984183</v>
          </cell>
          <cell r="I482">
            <v>-0.55839927974984183</v>
          </cell>
        </row>
        <row r="483">
          <cell r="B483" t="str">
            <v xml:space="preserve"> </v>
          </cell>
          <cell r="C483">
            <v>2006</v>
          </cell>
          <cell r="D483">
            <v>2007</v>
          </cell>
          <cell r="E483">
            <v>2008</v>
          </cell>
          <cell r="F483">
            <v>2009</v>
          </cell>
          <cell r="G483">
            <v>2010</v>
          </cell>
          <cell r="I483" t="str">
            <v>AVERAGE</v>
          </cell>
        </row>
        <row r="484">
          <cell r="B484" t="str">
            <v>DUPONT FORMULA - ROI &amp; ROE:</v>
          </cell>
        </row>
        <row r="485">
          <cell r="B485" t="str">
            <v>(return on invested capital &amp; return on equity)</v>
          </cell>
        </row>
        <row r="486">
          <cell r="B486" t="str">
            <v>REVENUES DIVIDED BY TOTAL ASSETS</v>
          </cell>
          <cell r="C486" t="str">
            <v xml:space="preserve"> </v>
          </cell>
          <cell r="D486" t="str">
            <v/>
          </cell>
          <cell r="E486" t="str">
            <v/>
          </cell>
          <cell r="F486">
            <v>1.1764705882352942</v>
          </cell>
          <cell r="G486">
            <v>1.25</v>
          </cell>
          <cell r="I486">
            <v>1.2132352941176472</v>
          </cell>
        </row>
        <row r="487">
          <cell r="B487" t="str">
            <v>NET OPERATING INCOME (NOI) AFTER TAX DIVIDED BY REVENUES</v>
          </cell>
          <cell r="C487" t="str">
            <v xml:space="preserve"> </v>
          </cell>
          <cell r="D487" t="str">
            <v/>
          </cell>
          <cell r="E487" t="str">
            <v/>
          </cell>
          <cell r="F487">
            <v>9.7500000000000003E-2</v>
          </cell>
          <cell r="G487">
            <v>5.7500000000000002E-2</v>
          </cell>
          <cell r="I487">
            <v>7.7499999999999999E-2</v>
          </cell>
        </row>
        <row r="488">
          <cell r="B488" t="str">
            <v>TOTAL ASSETS DIVIDED BY TOTAL EQUITY</v>
          </cell>
          <cell r="C488" t="str">
            <v xml:space="preserve"> </v>
          </cell>
          <cell r="D488" t="str">
            <v/>
          </cell>
          <cell r="E488" t="str">
            <v/>
          </cell>
          <cell r="F488">
            <v>4.8571428571428568</v>
          </cell>
          <cell r="G488">
            <v>2.7100977022143473</v>
          </cell>
          <cell r="I488">
            <v>3.783620279678602</v>
          </cell>
        </row>
        <row r="489">
          <cell r="B489" t="str">
            <v>NET INCOME  AFTER TAX  DIVIDED BY REVENUES</v>
          </cell>
          <cell r="C489" t="str">
            <v xml:space="preserve"> </v>
          </cell>
          <cell r="D489" t="str">
            <v/>
          </cell>
          <cell r="E489" t="str">
            <v/>
          </cell>
          <cell r="F489">
            <v>7.4999999999999997E-2</v>
          </cell>
          <cell r="G489">
            <v>3.8461540384615384E-2</v>
          </cell>
          <cell r="I489">
            <v>5.673077019230769E-2</v>
          </cell>
        </row>
        <row r="490">
          <cell r="B490" t="str">
            <v>RETURN ON INVESTED CAPITAL ROI:</v>
          </cell>
          <cell r="C490" t="str">
            <v xml:space="preserve"> </v>
          </cell>
          <cell r="D490">
            <v>0</v>
          </cell>
          <cell r="E490">
            <v>0</v>
          </cell>
          <cell r="F490">
            <v>0.11470588235294119</v>
          </cell>
          <cell r="G490">
            <v>7.1875000000000008E-2</v>
          </cell>
          <cell r="I490">
            <v>6.2193627450980393E-2</v>
          </cell>
        </row>
        <row r="491">
          <cell r="B491" t="str">
            <v>ADJUSTED RETURN ON EQUITY ROE:</v>
          </cell>
          <cell r="C491" t="str">
            <v xml:space="preserve"> </v>
          </cell>
          <cell r="D491">
            <v>0</v>
          </cell>
          <cell r="E491">
            <v>0</v>
          </cell>
          <cell r="F491">
            <v>0.55714285714285716</v>
          </cell>
          <cell r="G491">
            <v>0.19478827234665624</v>
          </cell>
          <cell r="I491">
            <v>0.2506437098298378</v>
          </cell>
        </row>
        <row r="492">
          <cell r="B492" t="str">
            <v>RETURN ON EQUITY ROE:</v>
          </cell>
          <cell r="C492" t="str">
            <v xml:space="preserve"> </v>
          </cell>
          <cell r="D492">
            <v>0</v>
          </cell>
          <cell r="E492">
            <v>0</v>
          </cell>
          <cell r="F492">
            <v>0.42857142857142855</v>
          </cell>
          <cell r="G492">
            <v>0.1302931652749631</v>
          </cell>
          <cell r="I492">
            <v>0.18628819794879722</v>
          </cell>
        </row>
        <row r="493">
          <cell r="B493" t="str">
            <v>ROI minus ADJUSTED WEIGHTED COST OF CAPITAL</v>
          </cell>
          <cell r="C493" t="str">
            <v xml:space="preserve"> </v>
          </cell>
          <cell r="D493">
            <v>0</v>
          </cell>
          <cell r="E493">
            <v>0</v>
          </cell>
          <cell r="F493">
            <v>-2.3501924134139568E-3</v>
          </cell>
          <cell r="G493">
            <v>-0.12345004806759068</v>
          </cell>
          <cell r="I493">
            <v>-4.1933413493668213E-2</v>
          </cell>
        </row>
        <row r="494">
          <cell r="B494" t="str">
            <v>CUMULATIVE PREMIUM or (DEFICIT) WEALTH</v>
          </cell>
          <cell r="D494">
            <v>0</v>
          </cell>
          <cell r="E494">
            <v>0</v>
          </cell>
          <cell r="F494">
            <v>-1997.6635514018633</v>
          </cell>
          <cell r="G494">
            <v>-130385.71354169615</v>
          </cell>
          <cell r="I494">
            <v>-32596.428385424038</v>
          </cell>
        </row>
        <row r="495">
          <cell r="B495" t="str">
            <v>Green = continue  Amber = warning  Red = danger</v>
          </cell>
        </row>
        <row r="496">
          <cell r="H496" t="str">
            <v xml:space="preserve"> </v>
          </cell>
        </row>
        <row r="497">
          <cell r="D497">
            <v>0</v>
          </cell>
          <cell r="E497">
            <v>0</v>
          </cell>
          <cell r="F497">
            <v>-1997.6635514018633</v>
          </cell>
          <cell r="G497">
            <v>-128388.0499902943</v>
          </cell>
          <cell r="H497" t="str">
            <v xml:space="preserve">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00">
          <cell r="C500">
            <v>5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  <pageSetUpPr fitToPage="1"/>
  </sheetPr>
  <dimension ref="B2:X45"/>
  <sheetViews>
    <sheetView showGridLines="0" tabSelected="1" topLeftCell="A5" workbookViewId="0">
      <selection activeCell="R18" sqref="R18"/>
    </sheetView>
  </sheetViews>
  <sheetFormatPr baseColWidth="10" defaultRowHeight="15" x14ac:dyDescent="0"/>
  <cols>
    <col min="5" max="5" width="11.83203125" bestFit="1" customWidth="1"/>
    <col min="10" max="10" width="18.6640625" bestFit="1" customWidth="1"/>
    <col min="11" max="11" width="19.5" customWidth="1"/>
  </cols>
  <sheetData>
    <row r="2" spans="2:24" ht="30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24" ht="16" thickBot="1"/>
    <row r="4" spans="2:24" ht="26" thickTop="1">
      <c r="B4" s="1"/>
      <c r="C4" s="2" t="s">
        <v>1</v>
      </c>
      <c r="D4" s="3"/>
      <c r="E4" s="43">
        <f>IF(J6=0,0,L18)</f>
        <v>73</v>
      </c>
      <c r="F4" s="3"/>
      <c r="G4" s="3"/>
      <c r="H4" s="2" t="s">
        <v>2</v>
      </c>
      <c r="I4" s="3"/>
      <c r="J4" s="3"/>
      <c r="K4" s="3"/>
      <c r="L4" s="3"/>
      <c r="M4" s="4"/>
      <c r="P4" s="46" t="s">
        <v>30</v>
      </c>
      <c r="Q4" s="45"/>
      <c r="R4" s="45"/>
      <c r="S4" s="45"/>
      <c r="T4" s="45"/>
      <c r="U4" s="45"/>
      <c r="V4" s="45"/>
      <c r="W4" s="45"/>
      <c r="X4" s="45"/>
    </row>
    <row r="5" spans="2:24" ht="25">
      <c r="B5" s="5" t="s">
        <v>3</v>
      </c>
      <c r="C5" s="6" t="s">
        <v>4</v>
      </c>
      <c r="D5" s="7"/>
      <c r="E5" s="10">
        <f>IF(J6=0,0,L30)</f>
        <v>118.625</v>
      </c>
      <c r="F5" s="7"/>
      <c r="G5" s="7"/>
      <c r="H5" s="7"/>
      <c r="I5" s="7"/>
      <c r="J5" s="7"/>
      <c r="K5" s="7"/>
      <c r="L5" s="7"/>
      <c r="M5" s="8"/>
      <c r="P5" s="45"/>
      <c r="Q5" s="45"/>
      <c r="R5" s="45"/>
      <c r="S5" s="45"/>
      <c r="T5" s="45"/>
      <c r="U5" s="45"/>
      <c r="V5" s="45"/>
      <c r="W5" s="45"/>
      <c r="X5" s="45"/>
    </row>
    <row r="6" spans="2:24" ht="25">
      <c r="B6" s="9"/>
      <c r="C6" s="6"/>
      <c r="D6" s="7"/>
      <c r="E6" s="44">
        <f>SUM(E4:E5)</f>
        <v>191.625</v>
      </c>
      <c r="F6" s="7"/>
      <c r="G6" s="7"/>
      <c r="H6" s="7" t="s">
        <v>5</v>
      </c>
      <c r="I6" s="7"/>
      <c r="J6" s="41">
        <v>4000000</v>
      </c>
      <c r="K6" s="7"/>
      <c r="L6" s="7"/>
      <c r="M6" s="8"/>
      <c r="P6" s="45" t="s">
        <v>37</v>
      </c>
      <c r="Q6" s="45"/>
      <c r="R6" s="45"/>
      <c r="S6" s="45"/>
      <c r="T6" s="45"/>
      <c r="U6" s="45"/>
      <c r="V6" s="45"/>
      <c r="W6" s="45"/>
      <c r="X6" s="45"/>
    </row>
    <row r="7" spans="2:24" ht="26" thickBot="1">
      <c r="B7" s="61" t="s">
        <v>6</v>
      </c>
      <c r="C7" s="62" t="s">
        <v>7</v>
      </c>
      <c r="D7" s="7"/>
      <c r="E7" s="60">
        <f>IF(J6=0,0,-L42)</f>
        <v>-77.5625</v>
      </c>
      <c r="F7" s="7"/>
      <c r="G7" s="11" t="s">
        <v>8</v>
      </c>
      <c r="H7" s="7" t="s">
        <v>9</v>
      </c>
      <c r="I7" s="7"/>
      <c r="J7" s="40">
        <f>J6/365</f>
        <v>10958.904109589041</v>
      </c>
      <c r="K7" s="7"/>
      <c r="L7" s="7"/>
      <c r="M7" s="8"/>
      <c r="P7" s="45" t="s">
        <v>38</v>
      </c>
      <c r="Q7" s="45"/>
      <c r="R7" s="45"/>
      <c r="S7" s="45"/>
      <c r="T7" s="45"/>
      <c r="U7" s="45"/>
      <c r="V7" s="45"/>
      <c r="W7" s="45"/>
      <c r="X7" s="45"/>
    </row>
    <row r="8" spans="2:24" ht="26" thickBot="1">
      <c r="B8" s="12" t="s">
        <v>10</v>
      </c>
      <c r="C8" s="6" t="s">
        <v>11</v>
      </c>
      <c r="D8" s="7"/>
      <c r="E8" s="13">
        <f>E6+E7</f>
        <v>114.0625</v>
      </c>
      <c r="F8" s="7"/>
      <c r="G8" s="11" t="s">
        <v>12</v>
      </c>
      <c r="H8" s="37" t="s">
        <v>11</v>
      </c>
      <c r="I8" s="37"/>
      <c r="J8" s="42">
        <f>J7*E8</f>
        <v>1250000</v>
      </c>
      <c r="K8" s="38" t="s">
        <v>13</v>
      </c>
      <c r="L8" s="37"/>
      <c r="M8" s="39"/>
      <c r="P8" s="45"/>
      <c r="Q8" s="45" t="s">
        <v>40</v>
      </c>
      <c r="R8" s="45"/>
      <c r="S8" s="45"/>
      <c r="T8" s="45"/>
      <c r="U8" s="45"/>
      <c r="V8" s="45"/>
      <c r="W8" s="45"/>
      <c r="X8" s="45"/>
    </row>
    <row r="9" spans="2:24" ht="27" thickTop="1" thickBot="1">
      <c r="B9" s="14"/>
      <c r="C9" s="15" t="s">
        <v>14</v>
      </c>
      <c r="D9" s="16"/>
      <c r="E9" s="16"/>
      <c r="F9" s="16"/>
      <c r="G9" s="16"/>
      <c r="H9" s="16"/>
      <c r="I9" s="16"/>
      <c r="J9" s="16"/>
      <c r="K9" s="16"/>
      <c r="L9" s="16"/>
      <c r="M9" s="17"/>
      <c r="P9" s="45"/>
      <c r="Q9" s="45" t="s">
        <v>31</v>
      </c>
      <c r="R9" s="45"/>
      <c r="S9" s="45"/>
      <c r="T9" s="45"/>
      <c r="U9" s="45"/>
      <c r="V9" s="45"/>
      <c r="W9" s="45"/>
      <c r="X9" s="45"/>
    </row>
    <row r="10" spans="2:24" ht="27" thickTop="1" thickBot="1">
      <c r="P10" s="45"/>
      <c r="Q10" s="45" t="s">
        <v>32</v>
      </c>
      <c r="R10" s="45"/>
      <c r="S10" s="45"/>
      <c r="T10" s="45"/>
      <c r="U10" s="45"/>
      <c r="V10" s="45"/>
      <c r="W10" s="45"/>
      <c r="X10" s="45"/>
    </row>
    <row r="11" spans="2:24" ht="26" thickTop="1">
      <c r="B11" s="18" t="s">
        <v>15</v>
      </c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21"/>
      <c r="P11" s="45"/>
      <c r="Q11" s="45" t="s">
        <v>33</v>
      </c>
      <c r="R11" s="45"/>
      <c r="S11" s="45"/>
      <c r="T11" s="45"/>
      <c r="U11" s="45"/>
      <c r="V11" s="45"/>
      <c r="W11" s="45"/>
      <c r="X11" s="45"/>
    </row>
    <row r="12" spans="2:24" ht="26" thickBot="1">
      <c r="B12" s="22"/>
      <c r="C12" s="23"/>
      <c r="D12" s="23"/>
      <c r="E12" s="23"/>
      <c r="F12" s="23"/>
      <c r="G12" s="24"/>
      <c r="H12" s="25" t="s">
        <v>16</v>
      </c>
      <c r="I12" s="24"/>
      <c r="J12" s="24"/>
      <c r="K12" s="24"/>
      <c r="L12" s="48">
        <v>800000</v>
      </c>
      <c r="M12" s="49"/>
      <c r="P12" s="45" t="s">
        <v>34</v>
      </c>
      <c r="Q12" s="45"/>
      <c r="R12" s="45"/>
      <c r="S12" s="45"/>
      <c r="T12" s="45"/>
      <c r="U12" s="45"/>
      <c r="V12" s="45"/>
      <c r="W12" s="45"/>
      <c r="X12" s="45"/>
    </row>
    <row r="13" spans="2:24" ht="26" thickBot="1">
      <c r="B13" s="22"/>
      <c r="C13" s="50" t="s">
        <v>17</v>
      </c>
      <c r="D13" s="50"/>
      <c r="E13" s="51" t="s">
        <v>12</v>
      </c>
      <c r="F13" s="51">
        <v>365</v>
      </c>
      <c r="G13" s="24"/>
      <c r="H13" s="24"/>
      <c r="I13" s="24"/>
      <c r="J13" s="24"/>
      <c r="K13" s="24"/>
      <c r="L13" s="26"/>
      <c r="M13" s="27"/>
      <c r="P13" s="45" t="s">
        <v>35</v>
      </c>
      <c r="Q13" s="45"/>
      <c r="R13" s="45"/>
      <c r="S13" s="45"/>
      <c r="T13" s="45"/>
      <c r="U13" s="45"/>
      <c r="V13" s="45"/>
      <c r="W13" s="45"/>
      <c r="X13" s="45"/>
    </row>
    <row r="14" spans="2:24" ht="26" thickBot="1">
      <c r="B14" s="22"/>
      <c r="C14" s="52" t="s">
        <v>18</v>
      </c>
      <c r="D14" s="52"/>
      <c r="E14" s="51"/>
      <c r="F14" s="51"/>
      <c r="G14" s="24"/>
      <c r="H14" s="25" t="s">
        <v>39</v>
      </c>
      <c r="I14" s="24"/>
      <c r="J14" s="24"/>
      <c r="K14" s="24"/>
      <c r="L14" s="53">
        <f>AnnualSales</f>
        <v>4000000</v>
      </c>
      <c r="M14" s="54"/>
      <c r="P14" s="45" t="s">
        <v>36</v>
      </c>
      <c r="Q14" s="45"/>
      <c r="R14" s="45"/>
      <c r="S14" s="45"/>
      <c r="T14" s="45"/>
      <c r="U14" s="45"/>
      <c r="V14" s="45"/>
      <c r="W14" s="45"/>
      <c r="X14" s="45"/>
    </row>
    <row r="15" spans="2:24" ht="25">
      <c r="B15" s="22"/>
      <c r="C15" s="23"/>
      <c r="D15" s="23"/>
      <c r="E15" s="23"/>
      <c r="F15" s="23"/>
      <c r="G15" s="24"/>
      <c r="H15" s="24"/>
      <c r="I15" s="24"/>
      <c r="J15" s="24"/>
      <c r="K15" s="24"/>
      <c r="L15" s="26"/>
      <c r="M15" s="27"/>
      <c r="P15" s="45"/>
      <c r="Q15" s="45"/>
      <c r="R15" s="45"/>
      <c r="S15" s="45"/>
      <c r="T15" s="45"/>
      <c r="U15" s="45"/>
      <c r="V15" s="45"/>
      <c r="W15" s="45"/>
      <c r="X15" s="45"/>
    </row>
    <row r="16" spans="2:24" ht="26" thickBot="1">
      <c r="B16" s="22"/>
      <c r="C16" s="23"/>
      <c r="D16" s="23"/>
      <c r="E16" s="23"/>
      <c r="F16" s="23"/>
      <c r="G16" s="24"/>
      <c r="H16" s="24"/>
      <c r="I16" s="28" t="s">
        <v>20</v>
      </c>
      <c r="J16" s="24"/>
      <c r="K16" s="29" t="s">
        <v>10</v>
      </c>
      <c r="L16" s="55">
        <f>IF(J6=0,0,L12/L14)</f>
        <v>0.2</v>
      </c>
      <c r="M16" s="56"/>
      <c r="P16" s="45"/>
      <c r="Q16" s="45"/>
      <c r="R16" s="45"/>
      <c r="S16" s="45"/>
      <c r="T16" s="45"/>
      <c r="U16" s="45"/>
      <c r="V16" s="45"/>
      <c r="W16" s="45"/>
      <c r="X16" s="45"/>
    </row>
    <row r="17" spans="2:24" ht="25">
      <c r="B17" s="22"/>
      <c r="C17" s="23"/>
      <c r="D17" s="23"/>
      <c r="E17" s="23"/>
      <c r="F17" s="23"/>
      <c r="G17" s="24"/>
      <c r="H17" s="24"/>
      <c r="I17" s="24"/>
      <c r="J17" s="24"/>
      <c r="K17" s="24"/>
      <c r="L17" s="26"/>
      <c r="M17" s="27"/>
      <c r="P17" s="45"/>
      <c r="Q17" s="45"/>
      <c r="R17" s="45"/>
      <c r="S17" s="45"/>
      <c r="T17" s="45"/>
      <c r="U17" s="45"/>
      <c r="V17" s="45"/>
      <c r="W17" s="45"/>
      <c r="X17" s="45"/>
    </row>
    <row r="18" spans="2:24" ht="26" thickBot="1">
      <c r="B18" s="22"/>
      <c r="C18" s="23"/>
      <c r="D18" s="23"/>
      <c r="E18" s="23"/>
      <c r="F18" s="23"/>
      <c r="G18" s="24"/>
      <c r="H18" s="25" t="s">
        <v>21</v>
      </c>
      <c r="I18" s="24"/>
      <c r="J18" s="24"/>
      <c r="K18" s="29" t="s">
        <v>12</v>
      </c>
      <c r="L18" s="53">
        <f>L16*365</f>
        <v>73</v>
      </c>
      <c r="M18" s="54"/>
      <c r="P18" s="45"/>
      <c r="Q18" s="45"/>
      <c r="R18" s="45"/>
      <c r="S18" s="45"/>
      <c r="T18" s="45"/>
      <c r="U18" s="45"/>
      <c r="V18" s="45"/>
      <c r="W18" s="45"/>
      <c r="X18" s="45"/>
    </row>
    <row r="19" spans="2:24" ht="25">
      <c r="B19" s="22"/>
      <c r="C19" s="23"/>
      <c r="D19" s="23"/>
      <c r="E19" s="23"/>
      <c r="F19" s="23"/>
      <c r="G19" s="24"/>
      <c r="H19" s="24"/>
      <c r="I19" s="24"/>
      <c r="J19" s="24"/>
      <c r="K19" s="24"/>
      <c r="L19" s="26"/>
      <c r="M19" s="27"/>
      <c r="P19" s="45"/>
      <c r="Q19" s="45"/>
      <c r="R19" s="45"/>
      <c r="S19" s="45"/>
      <c r="T19" s="45"/>
      <c r="U19" s="45"/>
      <c r="V19" s="45"/>
      <c r="W19" s="45"/>
      <c r="X19" s="45"/>
    </row>
    <row r="20" spans="2:24" ht="26" thickBot="1">
      <c r="B20" s="30"/>
      <c r="C20" s="31"/>
      <c r="D20" s="31"/>
      <c r="E20" s="31"/>
      <c r="F20" s="31"/>
      <c r="G20" s="32"/>
      <c r="H20" s="32"/>
      <c r="I20" s="32"/>
      <c r="J20" s="32"/>
      <c r="K20" s="33"/>
      <c r="L20" s="33" t="s">
        <v>10</v>
      </c>
      <c r="M20" s="34" t="s">
        <v>1</v>
      </c>
      <c r="P20" s="45"/>
      <c r="Q20" s="45"/>
      <c r="R20" s="45"/>
      <c r="S20" s="45"/>
      <c r="T20" s="45"/>
      <c r="U20" s="45"/>
      <c r="V20" s="45"/>
      <c r="W20" s="45"/>
      <c r="X20" s="45"/>
    </row>
    <row r="21" spans="2:24" ht="26" thickTop="1">
      <c r="B21" s="35"/>
      <c r="C21" s="35"/>
      <c r="D21" s="35"/>
      <c r="E21" s="35"/>
      <c r="F21" s="35"/>
      <c r="G21" s="35"/>
      <c r="H21" s="35"/>
      <c r="I21" s="35"/>
      <c r="J21" s="36"/>
      <c r="K21" s="36"/>
      <c r="L21" s="36"/>
      <c r="M21" s="36"/>
      <c r="P21" s="45"/>
      <c r="Q21" s="45"/>
      <c r="R21" s="45"/>
      <c r="S21" s="45"/>
      <c r="T21" s="45"/>
      <c r="U21" s="45"/>
      <c r="V21" s="45"/>
      <c r="W21" s="45"/>
      <c r="X21" s="45"/>
    </row>
    <row r="22" spans="2:24" ht="26" thickBot="1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P22" s="45"/>
      <c r="Q22" s="45"/>
      <c r="R22" s="45"/>
      <c r="S22" s="45"/>
      <c r="T22" s="45"/>
      <c r="U22" s="45"/>
      <c r="V22" s="45"/>
      <c r="W22" s="45"/>
      <c r="X22" s="45"/>
    </row>
    <row r="23" spans="2:24" ht="26" thickTop="1">
      <c r="B23" s="18" t="s">
        <v>22</v>
      </c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1"/>
      <c r="P23" s="45"/>
      <c r="Q23" s="45"/>
      <c r="R23" s="45"/>
      <c r="S23" s="45"/>
      <c r="T23" s="45"/>
      <c r="U23" s="45"/>
      <c r="V23" s="45"/>
      <c r="W23" s="45"/>
      <c r="X23" s="45"/>
    </row>
    <row r="24" spans="2:24" ht="26" thickBot="1">
      <c r="B24" s="22"/>
      <c r="C24" s="23"/>
      <c r="D24" s="23"/>
      <c r="E24" s="23"/>
      <c r="F24" s="23"/>
      <c r="G24" s="24"/>
      <c r="H24" s="25" t="s">
        <v>23</v>
      </c>
      <c r="I24" s="24"/>
      <c r="J24" s="24"/>
      <c r="K24" s="24"/>
      <c r="L24" s="48">
        <v>1300000</v>
      </c>
      <c r="M24" s="49"/>
      <c r="P24" s="45"/>
      <c r="Q24" s="45"/>
      <c r="R24" s="45"/>
      <c r="S24" s="45"/>
      <c r="T24" s="45"/>
      <c r="U24" s="45"/>
      <c r="V24" s="45"/>
      <c r="W24" s="45"/>
      <c r="X24" s="45"/>
    </row>
    <row r="25" spans="2:24" ht="26" thickBot="1">
      <c r="B25" s="22"/>
      <c r="C25" s="50" t="s">
        <v>24</v>
      </c>
      <c r="D25" s="50"/>
      <c r="E25" s="51" t="s">
        <v>12</v>
      </c>
      <c r="F25" s="51">
        <v>365</v>
      </c>
      <c r="G25" s="24"/>
      <c r="H25" s="24"/>
      <c r="I25" s="24"/>
      <c r="J25" s="24"/>
      <c r="K25" s="24"/>
      <c r="L25" s="26"/>
      <c r="M25" s="27"/>
      <c r="P25" s="45"/>
      <c r="Q25" s="45"/>
      <c r="R25" s="45"/>
      <c r="S25" s="45"/>
      <c r="T25" s="45"/>
      <c r="U25" s="45"/>
      <c r="V25" s="45"/>
      <c r="W25" s="45"/>
      <c r="X25" s="45"/>
    </row>
    <row r="26" spans="2:24" ht="26" thickBot="1">
      <c r="B26" s="22"/>
      <c r="C26" s="57" t="s">
        <v>18</v>
      </c>
      <c r="D26" s="57"/>
      <c r="E26" s="51"/>
      <c r="F26" s="51"/>
      <c r="G26" s="24"/>
      <c r="H26" s="25" t="s">
        <v>19</v>
      </c>
      <c r="I26" s="24"/>
      <c r="J26" s="24"/>
      <c r="K26" s="24"/>
      <c r="L26" s="53">
        <f>AnnualSales</f>
        <v>4000000</v>
      </c>
      <c r="M26" s="54"/>
      <c r="P26" s="45"/>
      <c r="Q26" s="45"/>
      <c r="R26" s="45"/>
      <c r="S26" s="45"/>
      <c r="T26" s="45"/>
      <c r="U26" s="45"/>
      <c r="V26" s="45"/>
      <c r="W26" s="45"/>
      <c r="X26" s="45"/>
    </row>
    <row r="27" spans="2:24" ht="25">
      <c r="B27" s="22"/>
      <c r="C27" s="23"/>
      <c r="D27" s="23"/>
      <c r="E27" s="23"/>
      <c r="F27" s="23"/>
      <c r="G27" s="24"/>
      <c r="H27" s="24"/>
      <c r="I27" s="24"/>
      <c r="J27" s="24"/>
      <c r="K27" s="24"/>
      <c r="L27" s="26"/>
      <c r="M27" s="27"/>
      <c r="P27" s="45"/>
      <c r="Q27" s="45"/>
      <c r="R27" s="45"/>
      <c r="S27" s="45"/>
      <c r="T27" s="45"/>
      <c r="U27" s="45"/>
      <c r="V27" s="45"/>
      <c r="W27" s="45"/>
      <c r="X27" s="45"/>
    </row>
    <row r="28" spans="2:24" ht="26" thickBot="1">
      <c r="B28" s="22"/>
      <c r="C28" s="23"/>
      <c r="D28" s="23"/>
      <c r="E28" s="23"/>
      <c r="F28" s="23"/>
      <c r="G28" s="24"/>
      <c r="H28" s="24"/>
      <c r="I28" s="28" t="s">
        <v>25</v>
      </c>
      <c r="J28" s="24"/>
      <c r="K28" s="29" t="s">
        <v>10</v>
      </c>
      <c r="L28" s="53">
        <f>IF(J6=0,0,L24/L26)</f>
        <v>0.32500000000000001</v>
      </c>
      <c r="M28" s="54"/>
      <c r="P28" s="45"/>
      <c r="Q28" s="45"/>
      <c r="R28" s="45"/>
      <c r="S28" s="45"/>
      <c r="T28" s="45"/>
      <c r="U28" s="45"/>
      <c r="V28" s="45"/>
      <c r="W28" s="45"/>
      <c r="X28" s="45"/>
    </row>
    <row r="29" spans="2:24">
      <c r="B29" s="22"/>
      <c r="C29" s="23"/>
      <c r="D29" s="23"/>
      <c r="E29" s="23"/>
      <c r="F29" s="23"/>
      <c r="G29" s="24"/>
      <c r="H29" s="24"/>
      <c r="I29" s="24"/>
      <c r="J29" s="24"/>
      <c r="K29" s="24"/>
      <c r="L29" s="26"/>
      <c r="M29" s="27"/>
    </row>
    <row r="30" spans="2:24" ht="21" thickBot="1">
      <c r="B30" s="22"/>
      <c r="C30" s="23"/>
      <c r="D30" s="23"/>
      <c r="E30" s="23"/>
      <c r="F30" s="23"/>
      <c r="G30" s="24"/>
      <c r="H30" s="25" t="s">
        <v>21</v>
      </c>
      <c r="I30" s="24"/>
      <c r="J30" s="24"/>
      <c r="K30" s="29" t="s">
        <v>12</v>
      </c>
      <c r="L30" s="53">
        <f>L28*365</f>
        <v>118.625</v>
      </c>
      <c r="M30" s="54"/>
    </row>
    <row r="31" spans="2:24">
      <c r="B31" s="22"/>
      <c r="C31" s="23"/>
      <c r="D31" s="23"/>
      <c r="E31" s="23"/>
      <c r="F31" s="23"/>
      <c r="G31" s="24"/>
      <c r="H31" s="24"/>
      <c r="I31" s="24"/>
      <c r="J31" s="24"/>
      <c r="K31" s="24"/>
      <c r="L31" s="26"/>
      <c r="M31" s="27"/>
    </row>
    <row r="32" spans="2:24" ht="21" thickBot="1">
      <c r="B32" s="30"/>
      <c r="C32" s="31"/>
      <c r="D32" s="31"/>
      <c r="E32" s="31"/>
      <c r="F32" s="31"/>
      <c r="G32" s="32"/>
      <c r="H32" s="32"/>
      <c r="I32" s="32"/>
      <c r="J32" s="32"/>
      <c r="K32" s="33"/>
      <c r="L32" s="33" t="s">
        <v>10</v>
      </c>
      <c r="M32" s="34" t="s">
        <v>4</v>
      </c>
    </row>
    <row r="33" spans="2:13" ht="16" thickTop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2:13" ht="16" thickBot="1"/>
    <row r="35" spans="2:13" ht="24" thickTop="1">
      <c r="B35" s="18" t="s">
        <v>26</v>
      </c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1"/>
    </row>
    <row r="36" spans="2:13" ht="21" thickBot="1">
      <c r="B36" s="22"/>
      <c r="C36" s="23"/>
      <c r="D36" s="23"/>
      <c r="E36" s="23"/>
      <c r="F36" s="23"/>
      <c r="G36" s="24"/>
      <c r="H36" s="25" t="s">
        <v>27</v>
      </c>
      <c r="I36" s="24"/>
      <c r="J36" s="24"/>
      <c r="K36" s="24"/>
      <c r="L36" s="48">
        <v>850000</v>
      </c>
      <c r="M36" s="49"/>
    </row>
    <row r="37" spans="2:13" ht="21" thickBot="1">
      <c r="B37" s="22"/>
      <c r="C37" s="50" t="s">
        <v>28</v>
      </c>
      <c r="D37" s="50"/>
      <c r="E37" s="51" t="s">
        <v>12</v>
      </c>
      <c r="F37" s="51">
        <v>365</v>
      </c>
      <c r="G37" s="24"/>
      <c r="H37" s="24"/>
      <c r="I37" s="24"/>
      <c r="J37" s="24"/>
      <c r="K37" s="24"/>
      <c r="L37" s="26"/>
      <c r="M37" s="27"/>
    </row>
    <row r="38" spans="2:13" ht="21" thickBot="1">
      <c r="B38" s="22"/>
      <c r="C38" s="57" t="s">
        <v>18</v>
      </c>
      <c r="D38" s="57"/>
      <c r="E38" s="51"/>
      <c r="F38" s="51"/>
      <c r="G38" s="24"/>
      <c r="H38" s="25" t="s">
        <v>19</v>
      </c>
      <c r="I38" s="24"/>
      <c r="J38" s="24"/>
      <c r="K38" s="24"/>
      <c r="L38" s="53">
        <f>IF(AnnualSales=0,0,AnnualSales)</f>
        <v>4000000</v>
      </c>
      <c r="M38" s="54"/>
    </row>
    <row r="39" spans="2:13">
      <c r="B39" s="22"/>
      <c r="C39" s="23"/>
      <c r="D39" s="23"/>
      <c r="E39" s="23"/>
      <c r="F39" s="23"/>
      <c r="G39" s="24"/>
      <c r="H39" s="24"/>
      <c r="I39" s="24"/>
      <c r="J39" s="24"/>
      <c r="K39" s="24"/>
      <c r="L39" s="26"/>
      <c r="M39" s="27"/>
    </row>
    <row r="40" spans="2:13" ht="21" thickBot="1">
      <c r="B40" s="22"/>
      <c r="C40" s="23"/>
      <c r="D40" s="23"/>
      <c r="E40" s="23"/>
      <c r="F40" s="23"/>
      <c r="G40" s="24"/>
      <c r="H40" s="24"/>
      <c r="I40" s="28" t="s">
        <v>29</v>
      </c>
      <c r="J40" s="24"/>
      <c r="K40" s="29" t="s">
        <v>10</v>
      </c>
      <c r="L40" s="58">
        <f>IF(J6=0,0,L36/L38)</f>
        <v>0.21249999999999999</v>
      </c>
      <c r="M40" s="59"/>
    </row>
    <row r="41" spans="2:13">
      <c r="B41" s="22"/>
      <c r="C41" s="23"/>
      <c r="D41" s="23"/>
      <c r="E41" s="23"/>
      <c r="F41" s="23"/>
      <c r="G41" s="24"/>
      <c r="H41" s="24"/>
      <c r="I41" s="24"/>
      <c r="J41" s="24"/>
      <c r="K41" s="24"/>
      <c r="L41" s="26"/>
      <c r="M41" s="27"/>
    </row>
    <row r="42" spans="2:13" ht="21" thickBot="1">
      <c r="B42" s="22"/>
      <c r="C42" s="23"/>
      <c r="D42" s="23"/>
      <c r="E42" s="23"/>
      <c r="F42" s="23"/>
      <c r="G42" s="24"/>
      <c r="H42" s="25" t="s">
        <v>21</v>
      </c>
      <c r="I42" s="24"/>
      <c r="J42" s="24"/>
      <c r="K42" s="29" t="s">
        <v>12</v>
      </c>
      <c r="L42" s="53">
        <f>L40*365</f>
        <v>77.5625</v>
      </c>
      <c r="M42" s="54"/>
    </row>
    <row r="43" spans="2:13">
      <c r="B43" s="22"/>
      <c r="C43" s="23"/>
      <c r="D43" s="23"/>
      <c r="E43" s="23"/>
      <c r="F43" s="23"/>
      <c r="G43" s="24"/>
      <c r="H43" s="24"/>
      <c r="I43" s="24"/>
      <c r="J43" s="24"/>
      <c r="K43" s="24"/>
      <c r="L43" s="26"/>
      <c r="M43" s="27"/>
    </row>
    <row r="44" spans="2:13" ht="21" thickBot="1">
      <c r="B44" s="30"/>
      <c r="C44" s="31"/>
      <c r="D44" s="31"/>
      <c r="E44" s="31"/>
      <c r="F44" s="31"/>
      <c r="G44" s="32"/>
      <c r="H44" s="32"/>
      <c r="I44" s="32"/>
      <c r="J44" s="32"/>
      <c r="K44" s="33"/>
      <c r="L44" s="33" t="s">
        <v>10</v>
      </c>
      <c r="M44" s="34" t="s">
        <v>7</v>
      </c>
    </row>
    <row r="45" spans="2:13" ht="16" thickTop="1"/>
  </sheetData>
  <mergeCells count="25">
    <mergeCell ref="L40:M40"/>
    <mergeCell ref="L42:M42"/>
    <mergeCell ref="L28:M28"/>
    <mergeCell ref="L30:M30"/>
    <mergeCell ref="L36:M36"/>
    <mergeCell ref="C37:D37"/>
    <mergeCell ref="E37:E38"/>
    <mergeCell ref="F37:F38"/>
    <mergeCell ref="C38:D38"/>
    <mergeCell ref="L38:M38"/>
    <mergeCell ref="L16:M16"/>
    <mergeCell ref="L18:M18"/>
    <mergeCell ref="L24:M24"/>
    <mergeCell ref="C25:D25"/>
    <mergeCell ref="E25:E26"/>
    <mergeCell ref="F25:F26"/>
    <mergeCell ref="C26:D26"/>
    <mergeCell ref="L26:M26"/>
    <mergeCell ref="B2:M2"/>
    <mergeCell ref="L12:M12"/>
    <mergeCell ref="C13:D13"/>
    <mergeCell ref="E13:E14"/>
    <mergeCell ref="F13:F14"/>
    <mergeCell ref="C14:D14"/>
    <mergeCell ref="L14:M14"/>
  </mergeCells>
  <pageMargins left="0.75" right="0.75" top="1" bottom="1" header="0.5" footer="0.5"/>
  <pageSetup scale="53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Cycl Example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 Kirchenbauer</dc:creator>
  <cp:lastModifiedBy>Lary Kirchenbauer</cp:lastModifiedBy>
  <dcterms:created xsi:type="dcterms:W3CDTF">2011-06-14T01:21:48Z</dcterms:created>
  <dcterms:modified xsi:type="dcterms:W3CDTF">2012-04-20T20:50:54Z</dcterms:modified>
</cp:coreProperties>
</file>